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19425" windowHeight="11025" firstSheet="11" activeTab="17"/>
  </bookViews>
  <sheets>
    <sheet name="Титульный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5" sheetId="6" r:id="rId6"/>
    <sheet name="Форма 6" sheetId="12" r:id="rId7"/>
    <sheet name="Форма 7" sheetId="13" r:id="rId8"/>
    <sheet name="Форма 7-2" sheetId="14" r:id="rId9"/>
    <sheet name="Форма 7-3" sheetId="15" r:id="rId10"/>
    <sheet name="Форма 8" sheetId="16" r:id="rId11"/>
    <sheet name="Форма 9" sheetId="17" r:id="rId12"/>
    <sheet name="Форма 10" sheetId="18" r:id="rId13"/>
    <sheet name="Форма потребления топлива" sheetId="7" r:id="rId14"/>
    <sheet name="Расчет электроэнергии" sheetId="8" r:id="rId15"/>
    <sheet name="Расчет зароботной платы" sheetId="9" r:id="rId16"/>
    <sheet name="Расчет услуг произв. хар-ра" sheetId="10" r:id="rId17"/>
    <sheet name="Расчет выручки" sheetId="11" r:id="rId18"/>
  </sheets>
  <calcPr calcId="125725"/>
</workbook>
</file>

<file path=xl/calcChain.xml><?xml version="1.0" encoding="utf-8"?>
<calcChain xmlns="http://schemas.openxmlformats.org/spreadsheetml/2006/main">
  <c r="F17" i="11"/>
  <c r="E17"/>
  <c r="C17"/>
  <c r="B48" i="6" l="1"/>
  <c r="C18" i="10"/>
  <c r="F11" i="9"/>
  <c r="F12" s="1"/>
  <c r="N27" i="8"/>
  <c r="M27"/>
  <c r="M31" s="1"/>
  <c r="L27"/>
  <c r="N13"/>
  <c r="M13"/>
  <c r="L13"/>
  <c r="E13"/>
  <c r="E27"/>
  <c r="K27"/>
  <c r="J27"/>
  <c r="J31" s="1"/>
  <c r="I27"/>
  <c r="I31" s="1"/>
  <c r="H27"/>
  <c r="H31" s="1"/>
  <c r="G27"/>
  <c r="F27"/>
  <c r="F31" s="1"/>
  <c r="D27"/>
  <c r="D31" s="1"/>
  <c r="C27"/>
  <c r="O23"/>
  <c r="K13"/>
  <c r="J13"/>
  <c r="I13"/>
  <c r="H13"/>
  <c r="G13"/>
  <c r="F13"/>
  <c r="D13"/>
  <c r="C13"/>
  <c r="O9"/>
  <c r="B42" i="6"/>
  <c r="B41"/>
  <c r="B34"/>
  <c r="D73" i="5"/>
  <c r="D72"/>
  <c r="D69"/>
  <c r="D67"/>
  <c r="D79" s="1"/>
  <c r="D64"/>
  <c r="E31" i="8" l="1"/>
  <c r="L31"/>
  <c r="C31"/>
  <c r="G31"/>
  <c r="K31"/>
  <c r="N31"/>
  <c r="F13" i="9"/>
  <c r="O13" i="8"/>
  <c r="O15" s="1"/>
  <c r="O27"/>
  <c r="O29" s="1"/>
  <c r="O31" l="1"/>
</calcChain>
</file>

<file path=xl/sharedStrings.xml><?xml version="1.0" encoding="utf-8"?>
<sst xmlns="http://schemas.openxmlformats.org/spreadsheetml/2006/main" count="766" uniqueCount="462">
  <si>
    <t>ФОРМЫ</t>
  </si>
  <si>
    <t>университет)</t>
  </si>
  <si>
    <t>г. Челябинск</t>
  </si>
  <si>
    <t>(национальный исследовательский</t>
  </si>
  <si>
    <t>раскрытия информации</t>
  </si>
  <si>
    <t>по передаче тепловой энергии</t>
  </si>
  <si>
    <t>Федеральное государственное</t>
  </si>
  <si>
    <t>автономное образовательное учреждение</t>
  </si>
  <si>
    <t>высшего образования</t>
  </si>
  <si>
    <t>Южно-Уральский государственный</t>
  </si>
  <si>
    <t>университет</t>
  </si>
  <si>
    <t>Формы раскрытия информации в сфере теплоснабжения и сфере оказания услуг по передаче тепловой энергии</t>
  </si>
  <si>
    <t xml:space="preserve">Форма 1. Информация о тарифе на тепловую энергию и надбавках к  тарифу на тепловую энергию¹¯² </t>
  </si>
  <si>
    <t>Наименование организации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</si>
  <si>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  
(национальный  исследовательский  университет)
</t>
  </si>
  <si>
    <t>ИНН</t>
  </si>
  <si>
    <t>КПП</t>
  </si>
  <si>
    <t>Местонаходжение (адрес)</t>
  </si>
  <si>
    <t>Челябинская область г. Челябинск пр-т Ленина 76</t>
  </si>
  <si>
    <r>
      <t xml:space="preserve">Атрибуты решения по принятому тарифу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</si>
  <si>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Наименование регулирующего органа, принявшего решение</t>
  </si>
  <si>
    <t>Министерства тарифного регулирования и энергетики Челябинской области</t>
  </si>
  <si>
    <t>Период действия принятого тарифа</t>
  </si>
  <si>
    <t>Источник опубликования</t>
  </si>
  <si>
    <t>сайт  http:/www.tarif74.ru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</si>
  <si>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</si>
  <si>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</si>
  <si>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</si>
  <si>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</si>
  <si>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</si>
  <si>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</si>
  <si>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</si>
  <si>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</si>
  <si>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</si>
  <si>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</si>
  <si>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</si>
  <si>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Иные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</si>
  <si>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</si>
  <si>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</si>
  <si>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</si>
  <si>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</si>
  <si>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
(национальный  исследовательский  университет)
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</si>
  <si>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  <charset val="204"/>
        <scheme val="minor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</si>
  <si>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</si>
  <si>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</si>
  <si>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не принималась</t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</si>
  <si>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</si>
  <si>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Надбавка к тарифу на тепловую энергию для потребителей, руб/Гкал (руб/Гкал/час в месяц)</t>
  </si>
  <si>
    <t>Надбавка к тарифу на тепловую энергию для потребителей не принималась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</si>
  <si>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</si>
  <si>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</si>
  <si>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на 2019-2023 годы</t>
  </si>
  <si>
    <t>Для потребителей, с случае отсутствия дифференциации тарифов по схеме подключения</t>
  </si>
  <si>
    <t>Форма 2. Информация о тарифе на услуги по передаче тепловой энергии и надбавке к тарифу на услуги по передаче тепловой энергии¹¯²</t>
  </si>
  <si>
    <t xml:space="preserve">ИНН </t>
  </si>
  <si>
    <t>Местонахождение (адрес)</t>
  </si>
  <si>
    <t>Челябинская  область  г. Челябинск  пр-т  Ленина,  76</t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</si>
  <si>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</si>
  <si>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</si>
  <si>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</si>
  <si>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руб/Гкал/час в мес (руб/Гкал)</t>
  </si>
  <si>
    <r>
      <t xml:space="preserve">Атрибуты решения по принятой надбавке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</si>
  <si>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Период действия установленной надбавки</t>
  </si>
  <si>
    <t>Надбавка к тарифу на услуги по передаче тепловой энергии, руб/Гкал/час в мес (руб/Гкал)</t>
  </si>
  <si>
    <t>Надбавка к тарифу на услуги по передаче тепловой энергии не принималась</t>
  </si>
  <si>
    <t>Форма 3. Информация о тарифах на подключение к системе теплоснабжения¹¯²</t>
  </si>
  <si>
    <t>Челябинская область  г. Челябинск  пр-т  Ленина,  76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</si>
  <si>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</si>
  <si>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</si>
  <si>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</si>
  <si>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подключение организаций к системе теплоснабжения, руб/Гкал/час</t>
  </si>
  <si>
    <t>Тариф не принимался</t>
  </si>
  <si>
    <t xml:space="preserve">Форма 4. Информация о плановых затратах регулируемой организации  </t>
  </si>
  <si>
    <t>Федеральное государственное  автономное  образовательное учреждение  высшего  образования  "Южно-Уральский  государственный  университет"  ( национальный  исследовательский  университет)</t>
  </si>
  <si>
    <t>Плановый период</t>
  </si>
  <si>
    <t>Вид деятельности организации (производство, передача и сбыт тепловой энергии)</t>
  </si>
  <si>
    <t>передача тепловой энергии</t>
  </si>
  <si>
    <t>№</t>
  </si>
  <si>
    <t>Наименование показателя</t>
  </si>
  <si>
    <t>Единица измерения</t>
  </si>
  <si>
    <t>1</t>
  </si>
  <si>
    <t>Затраты на покупную тепловую энергию (мощность)</t>
  </si>
  <si>
    <t>тыс.руб.</t>
  </si>
  <si>
    <t>2</t>
  </si>
  <si>
    <t>Затраты на топливо всего, в том числе:</t>
  </si>
  <si>
    <t>тыс. руб.</t>
  </si>
  <si>
    <t>2.1</t>
  </si>
  <si>
    <t>Уголь</t>
  </si>
  <si>
    <t>цена топлива</t>
  </si>
  <si>
    <t>руб./т</t>
  </si>
  <si>
    <t>объем топлива</t>
  </si>
  <si>
    <t>т</t>
  </si>
  <si>
    <t>способ приобретения</t>
  </si>
  <si>
    <t>2.2</t>
  </si>
  <si>
    <t>Газ природный - всего</t>
  </si>
  <si>
    <t>средняя цена топлива с учетом нерегулируемой цены</t>
  </si>
  <si>
    <t>руб./тыс.м3</t>
  </si>
  <si>
    <t>тыс.м3</t>
  </si>
  <si>
    <t>2.2.1</t>
  </si>
  <si>
    <t>Газ по регулируемой цене</t>
  </si>
  <si>
    <t xml:space="preserve">цена топлива </t>
  </si>
  <si>
    <t xml:space="preserve">объем топлива </t>
  </si>
  <si>
    <t>2.2.2</t>
  </si>
  <si>
    <t>Газ по нерегулируемой цене</t>
  </si>
  <si>
    <t>2.3</t>
  </si>
  <si>
    <t>Газ сжиженный</t>
  </si>
  <si>
    <t>2.4</t>
  </si>
  <si>
    <t>Мазут</t>
  </si>
  <si>
    <t>2.5</t>
  </si>
  <si>
    <t>Прочие виды топлива (указать вид)</t>
  </si>
  <si>
    <t>3</t>
  </si>
  <si>
    <t>Затраты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</si>
  <si>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1кВт.ч</t>
  </si>
  <si>
    <t>руб./кВт.ч</t>
  </si>
  <si>
    <t xml:space="preserve">объем приобретения </t>
  </si>
  <si>
    <t>тыс.кВт.ч</t>
  </si>
  <si>
    <t>4</t>
  </si>
  <si>
    <t>Затраты на приобретение холодной воды, используемой в технологическом процессе</t>
  </si>
  <si>
    <t>5</t>
  </si>
  <si>
    <t>Затраты на химреагенты, используемые в технологическом процессе</t>
  </si>
  <si>
    <t>6</t>
  </si>
  <si>
    <t xml:space="preserve">Затраты на оплату труда и отчисления на социальные нужды основного производственного персонала </t>
  </si>
  <si>
    <t>7</t>
  </si>
  <si>
    <t>Затраты на амортизацию основных производственных средств и аренду имущества, используемого в технологическом процессе</t>
  </si>
  <si>
    <t>8</t>
  </si>
  <si>
    <t>Общепроизводственные (цеховые) расходы</t>
  </si>
  <si>
    <t>в том числе:</t>
  </si>
  <si>
    <t xml:space="preserve">отчисления на социальные нужды </t>
  </si>
  <si>
    <t>9</t>
  </si>
  <si>
    <t>Общехозяйственные (управленческие расходы)</t>
  </si>
  <si>
    <t xml:space="preserve">расходы на оплату труда и отчисления на социальные нужды </t>
  </si>
  <si>
    <t>10</t>
  </si>
  <si>
    <t>Расходы на ремонт (капитальный и текущий) основных производственных средств</t>
  </si>
  <si>
    <t>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</si>
  <si>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</si>
  <si>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12</t>
  </si>
  <si>
    <t>Стоимость услуг организаций, оказывающих услуги по передаче тепловой энергии</t>
  </si>
  <si>
    <t>13</t>
  </si>
  <si>
    <t>Итого расходы</t>
  </si>
  <si>
    <t>14</t>
  </si>
  <si>
    <t xml:space="preserve">Валовая прибыль  </t>
  </si>
  <si>
    <t>15</t>
  </si>
  <si>
    <t>Необходимая валовая выручка</t>
  </si>
  <si>
    <t>16</t>
  </si>
  <si>
    <t xml:space="preserve">Установленная тепловая мощность </t>
  </si>
  <si>
    <t>Гкал/ч</t>
  </si>
  <si>
    <t>17</t>
  </si>
  <si>
    <t>Присоединенная нагрузка</t>
  </si>
  <si>
    <t>18</t>
  </si>
  <si>
    <t>Объем вырабатываемой тепловой энергии</t>
  </si>
  <si>
    <t>тыс. Гкал</t>
  </si>
  <si>
    <t>19</t>
  </si>
  <si>
    <t>Объем покупаемой  тепловой энергии</t>
  </si>
  <si>
    <t>20</t>
  </si>
  <si>
    <t>Объем тепловой энергии, отпускаемой потребителям</t>
  </si>
  <si>
    <t>21</t>
  </si>
  <si>
    <t>по приборам учета</t>
  </si>
  <si>
    <t>22</t>
  </si>
  <si>
    <t xml:space="preserve">по нормативам потребления </t>
  </si>
  <si>
    <t>23</t>
  </si>
  <si>
    <t>Технологические потери тепловой энергии при передаче по тепловым сетям (процентов)</t>
  </si>
  <si>
    <t>%</t>
  </si>
  <si>
    <t>24</t>
  </si>
  <si>
    <t xml:space="preserve">Протяженность магистральных сетей и тепловых вводов (в однотрубном исчислении) </t>
  </si>
  <si>
    <t>км</t>
  </si>
  <si>
    <t>25</t>
  </si>
  <si>
    <t>Протяженность разводящих сетей (в однотрубном исчислении)</t>
  </si>
  <si>
    <t>26</t>
  </si>
  <si>
    <t>Количество теплоэлектростанций</t>
  </si>
  <si>
    <t>штук</t>
  </si>
  <si>
    <t>27</t>
  </si>
  <si>
    <t>Количество тепловых станций и котельных</t>
  </si>
  <si>
    <t>28</t>
  </si>
  <si>
    <t>Количество тепловых пунктов</t>
  </si>
  <si>
    <t>29</t>
  </si>
  <si>
    <t xml:space="preserve">Среднесписочная численность основного производственного персонала </t>
  </si>
  <si>
    <t>человек</t>
  </si>
  <si>
    <t>30</t>
  </si>
  <si>
    <t>Удельный расход  условного топлива на единицу тепловой энергии, отпускаемой в тепловую сеть</t>
  </si>
  <si>
    <t>кг у.т./Гкал</t>
  </si>
  <si>
    <t>31</t>
  </si>
  <si>
    <t>Удельный расход электрической энергии на единицу тепловой энергии, отпускаемой в тепловую сеть</t>
  </si>
  <si>
    <t>тыс.кВт.ч/Гкал</t>
  </si>
  <si>
    <t>32</t>
  </si>
  <si>
    <t>Удельный расход холодной воды на единицу тепловой энергии, отпускаемой в тепловую сеть</t>
  </si>
  <si>
    <t>куб. м/Гкал</t>
  </si>
  <si>
    <t xml:space="preserve">Форма 5. Информация об  основных показателях финансово-хозяйственной деятельности организации </t>
  </si>
  <si>
    <t xml:space="preserve">ИНН      </t>
  </si>
  <si>
    <t>Отчетный период</t>
  </si>
  <si>
    <t>а) Вид деятельности организации (производство, передача и сбыт тепловой энергии)</t>
  </si>
  <si>
    <t>передача 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</si>
  <si>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</si>
  <si>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</si>
  <si>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</si>
  <si>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</si>
  <si>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расходы на электрическую энергию (мощность), потребляемую оборудованием, используемым в технологическом процессе (тыс.руб)</t>
  </si>
  <si>
    <t>средневзвешенная стоимость 1кВт•ч</t>
  </si>
  <si>
    <t xml:space="preserve">объем приобретения (тыс.кВт)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</si>
  <si>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</si>
  <si>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</si>
  <si>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</si>
  <si>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</si>
  <si>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</si>
  <si>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нет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</si>
  <si>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</si>
  <si>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</si>
  <si>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</si>
  <si>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  <charset val="204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</si>
  <si>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</si>
  <si>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</si>
  <si>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</si>
  <si>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инвестициционной программы нет</t>
  </si>
  <si>
    <t>е) Изменение стоимости основных фондов (тыс. рублей), в том числе:</t>
  </si>
  <si>
    <t>за счет вывода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</si>
  <si>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</si>
  <si>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сведения не раскрываются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</si>
  <si>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</si>
  <si>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</si>
  <si>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</si>
  <si>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</si>
  <si>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передаваемой потребителям (тыс. Гкал), в том числе: </t>
  </si>
  <si>
    <t>сторонним  потребителям  по приборам учета (тыс. Гкал)</t>
  </si>
  <si>
    <t>объектам собственного потребления  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</si>
  <si>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</si>
  <si>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</si>
  <si>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</si>
  <si>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</si>
  <si>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</si>
  <si>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</si>
  <si>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</si>
  <si>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</si>
  <si>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</si>
  <si>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</si>
  <si>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</si>
  <si>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</si>
  <si>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</si>
  <si>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</si>
  <si>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 xml:space="preserve"> 2. Информация о расходах на топливо</t>
  </si>
  <si>
    <t>Расходы на топливо всего, в том числе:</t>
  </si>
  <si>
    <t>Расходы на уголь, тыс. руб.</t>
  </si>
  <si>
    <t>Цена топлива (руб./т.)</t>
  </si>
  <si>
    <t>Объем топлива (т.)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</si>
  <si>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</si>
  <si>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</si>
  <si>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</si>
  <si>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</si>
  <si>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Расходы на природный газ по регулируемой цене, тыс. руб.</t>
  </si>
  <si>
    <t>Цена топлива (руб./тыс.м3)</t>
  </si>
  <si>
    <t>Расходы на природный газ по нерегулируемой цене, тыс. руб.</t>
  </si>
  <si>
    <t>Цена топлива (руб./тыс.м3), в том числе</t>
  </si>
  <si>
    <t>Расходы на сжиженный газ , тыс. руб.</t>
  </si>
  <si>
    <t>Объем топлива  (тыс.м3)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</si>
  <si>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</si>
  <si>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</si>
  <si>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</si>
  <si>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</si>
  <si>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</si>
  <si>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</si>
  <si>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</si>
  <si>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</si>
  <si>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</si>
  <si>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</si>
  <si>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</si>
  <si>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</si>
  <si>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</si>
  <si>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</si>
  <si>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</si>
  <si>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</si>
  <si>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</si>
  <si>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</si>
  <si>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</si>
  <si>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</si>
  <si>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</si>
  <si>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</si>
  <si>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</si>
  <si>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</si>
  <si>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</si>
  <si>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</si>
  <si>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ФГАОУ ВО "ЮУрГУ" (НИУ)</t>
  </si>
  <si>
    <t>Потребление электроэнергии Насосной № 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</si>
  <si>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</si>
  <si>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</si>
  <si>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</si>
  <si>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</si>
  <si>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</si>
  <si>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</si>
  <si>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</si>
  <si>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</si>
  <si>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</si>
  <si>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</si>
  <si>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</si>
  <si>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</si>
  <si>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</si>
  <si>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Технический учет электроэнегии</t>
  </si>
  <si>
    <t>Электропотребление</t>
  </si>
  <si>
    <t>квт</t>
  </si>
  <si>
    <t xml:space="preserve">Тариф на э/энергию  (нерегулир) </t>
  </si>
  <si>
    <t>руб/КВТ.ч</t>
  </si>
  <si>
    <t>Расходы на э/энергию с учетом потерь</t>
  </si>
  <si>
    <t>руб</t>
  </si>
  <si>
    <t>Потребление электроэнергии ЦТП</t>
  </si>
  <si>
    <t>ВСЕГО расходы на э/энергию с учетом потерь</t>
  </si>
  <si>
    <t>ФГАОУ  ВО  "ЮУрГУ" (НИУ)</t>
  </si>
  <si>
    <t>№ п/п</t>
  </si>
  <si>
    <t>Ф.И.О.</t>
  </si>
  <si>
    <t>Место работы</t>
  </si>
  <si>
    <t>Должность</t>
  </si>
  <si>
    <t>Количество ставок</t>
  </si>
  <si>
    <t>Начислено</t>
  </si>
  <si>
    <t>Малышко Александр Михайлович</t>
  </si>
  <si>
    <t>ЦТП №1</t>
  </si>
  <si>
    <t>Слесарь-ремонтник</t>
  </si>
  <si>
    <t>Кудрявцев Александр Викторович</t>
  </si>
  <si>
    <t>Стенягин Виктор Михайлович</t>
  </si>
  <si>
    <t>Насосная №2</t>
  </si>
  <si>
    <t>Лукьянов Владимир Егорович</t>
  </si>
  <si>
    <t>Итого расходы на оплату труда</t>
  </si>
  <si>
    <t>Отчисления на социальные нужды</t>
  </si>
  <si>
    <t>Всего</t>
  </si>
  <si>
    <t>Поставщик</t>
  </si>
  <si>
    <t>Документ</t>
  </si>
  <si>
    <t>Сумма (руб.)</t>
  </si>
  <si>
    <t>Примечание</t>
  </si>
  <si>
    <t>Итого:</t>
  </si>
  <si>
    <t>Период предъявления</t>
  </si>
  <si>
    <t>Кол-во,Гкал</t>
  </si>
  <si>
    <t>Тариф,руб. без НДС</t>
  </si>
  <si>
    <t>Сумма,руб.без НДС</t>
  </si>
  <si>
    <t>Сумма,руб.с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</si>
  <si>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</si>
  <si>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</si>
  <si>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</si>
  <si>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</si>
  <si>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</si>
  <si>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</si>
  <si>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</si>
  <si>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</si>
  <si>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</si>
  <si>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</si>
  <si>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</si>
  <si>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</si>
  <si>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Номер счет-фактуры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</si>
  <si>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</si>
  <si>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</si>
  <si>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</si>
  <si>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</si>
  <si>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</si>
  <si>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r>
      <t>Форма 7. 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  <charset val="204"/>
      </rPr>
      <t>1-3</t>
    </r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</si>
  <si>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</si>
  <si>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</si>
  <si>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</si>
  <si>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</si>
  <si>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</si>
  <si>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  <charset val="204"/>
      </rPr>
      <t>4</t>
    </r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</si>
  <si>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</si>
  <si>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</si>
  <si>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</si>
  <si>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</si>
  <si>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</si>
  <si>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1</t>
    </r>
    <r>
      <rPr>
        <sz val="11"/>
        <color theme="1"/>
        <rFont val="Calibri"/>
        <family val="2"/>
        <charset val="204"/>
        <scheme val="minor"/>
      </rPr>
      <t xml:space="preserve"> - сведения, указаные в пунктах а-е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</si>
  <si>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2</t>
    </r>
    <r>
      <rPr>
        <sz val="11"/>
        <color theme="1"/>
        <rFont val="Calibri"/>
        <family val="2"/>
        <charset val="204"/>
        <scheme val="minor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</si>
  <si>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theme="1"/>
        <rFont val="Calibri"/>
        <family val="2"/>
        <charset val="204"/>
        <scheme val="minor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</si>
  <si>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theme="1"/>
        <rFont val="Calibri"/>
        <family val="2"/>
        <charset val="204"/>
        <scheme val="minor"/>
      </rPr>
      <t>- наименование мероприятий и их перечень вводится организацией в соответствии с инвестиционной программой</t>
    </r>
  </si>
  <si>
    <t>Форма 7 - продолжение</t>
  </si>
  <si>
    <t>5. Показатели эффективности реализации инвестиционной программы</t>
  </si>
  <si>
    <t>Федеральное государственное автономное образовательное учреждение высшего образования "Южно-Уральский государственный университет" (национальный исследовательский университет)</t>
  </si>
  <si>
    <t>г. Челябинск пр. Ленина дом 76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</si>
  <si>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</si>
  <si>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</si>
  <si>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</si>
  <si>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</si>
  <si>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</si>
  <si>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</si>
  <si>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</si>
  <si>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</si>
  <si>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</si>
  <si>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</si>
  <si>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</si>
  <si>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</si>
  <si>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</si>
  <si>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</si>
  <si>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</si>
  <si>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</si>
  <si>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</si>
  <si>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</si>
  <si>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</si>
  <si>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</si>
  <si>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</si>
  <si>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</si>
  <si>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</si>
  <si>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Примечания: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</si>
  <si>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</si>
  <si>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</si>
  <si>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</si>
  <si>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тыс. руб</t>
  </si>
  <si>
    <t>Профинансировано</t>
  </si>
  <si>
    <t>Освоено фактически</t>
  </si>
  <si>
    <t xml:space="preserve">1 кв </t>
  </si>
  <si>
    <t>2 кв</t>
  </si>
  <si>
    <t>3 кв</t>
  </si>
  <si>
    <t>4 кв</t>
  </si>
  <si>
    <t>2.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</si>
  <si>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</si>
  <si>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 xml:space="preserve"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</si>
  <si>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Наименование  организации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</si>
  <si>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  (национальный  исследовательский  университет)  </t>
  </si>
  <si>
    <t>Челябинская  область  г.  Челябинск  пр-т  Ленина,  76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</si>
  <si>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</si>
  <si>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</si>
  <si>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</si>
  <si>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r>
      <t>Резерв мощности системы теплоснабжения</t>
    </r>
    <r>
      <rPr>
        <sz val="11"/>
        <color indexed="8"/>
        <rFont val="Calibri"/>
        <family val="2"/>
        <charset val="204"/>
      </rPr>
      <t>²</t>
    </r>
  </si>
  <si>
    <t>1 - раскрывается регулируемой организацией ежеквартально, не позднее 30 дней со дня окончания периода, за который раскрывается информация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</si>
  <si>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</si>
  <si>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</si>
  <si>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Челябинская  область  г.Челябинск  пр-т  Ленина,  76</t>
  </si>
  <si>
    <t>Год</t>
  </si>
  <si>
    <t>Документы на подключение к системе теплоснабжения смотри по следующему электронному адресу https://www.susu.ru/ru/administrativny_otdel/informacija_ob_uslugah_po_peredache_teplovo_energii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</si>
  <si>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</si>
  <si>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</si>
  <si>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Управление энергетики,  Отдел главного  механика</t>
  </si>
  <si>
    <t>Телефон</t>
  </si>
  <si>
    <t>267-90-42</t>
  </si>
  <si>
    <t>Адрес</t>
  </si>
  <si>
    <t>e-mail</t>
  </si>
  <si>
    <t>ogm@74.ru</t>
  </si>
  <si>
    <t>Сайт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</si>
  <si>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</si>
  <si>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</si>
  <si>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</si>
  <si>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https://www.susu.ru/ru/administrativny_otdel/informacija_ob_uslugah_po_peredache_teplovo_energii</t>
  </si>
  <si>
    <t>Копии договоров на передачу тепловой энергии и оказание услуг в сфере теплоснабжения смотри Приложение № 1 к раскрываемой информации</t>
  </si>
  <si>
    <t xml:space="preserve">Постановление  Министерства тарифного регулирования и энергетики Челябинской области" № 91/5  от  06  декабря  2019 года </t>
  </si>
  <si>
    <r>
      <t xml:space="preserve">                       Одноставочный тариф на передачу  тепловой энергии, с 01 января по 30 июня 2019 года -</t>
    </r>
    <r>
      <rPr>
        <b/>
        <sz val="11"/>
        <color theme="1"/>
        <rFont val="Calibri"/>
        <family val="2"/>
        <charset val="204"/>
        <scheme val="minor"/>
      </rPr>
      <t>102,79</t>
    </r>
    <r>
      <rPr>
        <sz val="11"/>
        <color theme="1"/>
        <rFont val="Calibri"/>
        <family val="2"/>
        <charset val="204"/>
        <scheme val="minor"/>
      </rPr>
      <t xml:space="preserve"> руб/Гкал,  с 01 июля по 31 декабря  2019 года- </t>
    </r>
    <r>
      <rPr>
        <b/>
        <sz val="10"/>
        <rFont val="Arial Cyr"/>
        <charset val="204"/>
      </rPr>
      <t>102,79</t>
    </r>
    <r>
      <rPr>
        <sz val="11"/>
        <color theme="1"/>
        <rFont val="Calibri"/>
        <family val="2"/>
        <charset val="204"/>
        <scheme val="minor"/>
      </rPr>
      <t xml:space="preserve"> руб/Гкал, с 01 января по 30 июня 2020 года - </t>
    </r>
    <r>
      <rPr>
        <b/>
        <sz val="10"/>
        <rFont val="Arial Cyr"/>
        <charset val="204"/>
      </rPr>
      <t xml:space="preserve">102,79 </t>
    </r>
    <r>
      <rPr>
        <sz val="11"/>
        <color theme="1"/>
        <rFont val="Calibri"/>
        <family val="2"/>
        <charset val="204"/>
        <scheme val="minor"/>
      </rPr>
      <t xml:space="preserve">руб/Гкал,  с 01 июля по 31 декабря  2020 года- </t>
    </r>
    <r>
      <rPr>
        <b/>
        <sz val="10"/>
        <rFont val="Arial Cyr"/>
        <charset val="204"/>
      </rPr>
      <t>111,69</t>
    </r>
    <r>
      <rPr>
        <sz val="11"/>
        <color theme="1"/>
        <rFont val="Calibri"/>
        <family val="2"/>
        <charset val="204"/>
        <scheme val="minor"/>
      </rPr>
      <t xml:space="preserve"> руб/Гкал, с 01 января по 30 июня 2021 года - </t>
    </r>
    <r>
      <rPr>
        <b/>
        <sz val="10"/>
        <rFont val="Arial Cyr"/>
        <charset val="204"/>
      </rPr>
      <t>110,03</t>
    </r>
    <r>
      <rPr>
        <sz val="11"/>
        <color theme="1"/>
        <rFont val="Calibri"/>
        <family val="2"/>
        <charset val="204"/>
        <scheme val="minor"/>
      </rPr>
      <t xml:space="preserve"> руб/Гкал,  с 01 июля по 31 декабря  2021 года- </t>
    </r>
    <r>
      <rPr>
        <b/>
        <sz val="10"/>
        <rFont val="Arial Cyr"/>
        <charset val="204"/>
      </rPr>
      <t>110,03</t>
    </r>
    <r>
      <rPr>
        <sz val="11"/>
        <color theme="1"/>
        <rFont val="Calibri"/>
        <family val="2"/>
        <charset val="204"/>
        <scheme val="minor"/>
      </rPr>
      <t xml:space="preserve"> руб/Гкал, с 01 января по 30 июня 2022 года - </t>
    </r>
    <r>
      <rPr>
        <b/>
        <sz val="11"/>
        <color theme="1"/>
        <rFont val="Calibri"/>
        <family val="2"/>
        <charset val="204"/>
        <scheme val="minor"/>
      </rPr>
      <t>110,03</t>
    </r>
    <r>
      <rPr>
        <sz val="11"/>
        <color theme="1"/>
        <rFont val="Calibri"/>
        <family val="2"/>
        <charset val="204"/>
        <scheme val="minor"/>
      </rPr>
      <t xml:space="preserve"> руб/Гкал,  с 01 июля по 31 декабря  2022 года- </t>
    </r>
    <r>
      <rPr>
        <b/>
        <sz val="11"/>
        <color theme="1"/>
        <rFont val="Calibri"/>
        <family val="2"/>
        <charset val="204"/>
        <scheme val="minor"/>
      </rPr>
      <t>119,34</t>
    </r>
    <r>
      <rPr>
        <sz val="11"/>
        <color theme="1"/>
        <rFont val="Calibri"/>
        <family val="2"/>
        <charset val="204"/>
        <scheme val="minor"/>
      </rPr>
      <t xml:space="preserve"> руб/Гкал, с 01 января по 30 июня 2023 года - </t>
    </r>
    <r>
      <rPr>
        <b/>
        <sz val="11"/>
        <color theme="1"/>
        <rFont val="Calibri"/>
        <family val="2"/>
        <charset val="204"/>
        <scheme val="minor"/>
      </rPr>
      <t>117,90</t>
    </r>
    <r>
      <rPr>
        <sz val="11"/>
        <color theme="1"/>
        <rFont val="Calibri"/>
        <family val="2"/>
        <charset val="204"/>
        <scheme val="minor"/>
      </rPr>
      <t xml:space="preserve"> руб/Гкал,  с 01 июля по 31 декабря  2023 года- </t>
    </r>
    <r>
      <rPr>
        <b/>
        <sz val="11"/>
        <color theme="1"/>
        <rFont val="Calibri"/>
        <family val="2"/>
        <charset val="204"/>
        <scheme val="minor"/>
      </rPr>
      <t>117,90</t>
    </r>
    <r>
      <rPr>
        <sz val="11"/>
        <color theme="1"/>
        <rFont val="Calibri"/>
        <family val="2"/>
        <charset val="204"/>
        <scheme val="minor"/>
      </rPr>
      <t xml:space="preserve"> руб/Гкал,</t>
    </r>
  </si>
  <si>
    <r>
      <t xml:space="preserve">с 01.01.19 по 30.06.19  - </t>
    </r>
    <r>
      <rPr>
        <b/>
        <sz val="11"/>
        <color theme="1"/>
        <rFont val="Calibri"/>
        <family val="2"/>
        <charset val="204"/>
        <scheme val="minor"/>
      </rPr>
      <t>102,79</t>
    </r>
    <r>
      <rPr>
        <sz val="11"/>
        <color theme="1"/>
        <rFont val="Calibri"/>
        <family val="2"/>
        <charset val="204"/>
        <scheme val="minor"/>
      </rPr>
      <t xml:space="preserve"> руб/Гкал,  с 01.07.19 по 31.12.19 - </t>
    </r>
    <r>
      <rPr>
        <b/>
        <sz val="11"/>
        <color theme="1"/>
        <rFont val="Calibri"/>
        <family val="2"/>
        <charset val="204"/>
        <scheme val="minor"/>
      </rPr>
      <t>102,79</t>
    </r>
    <r>
      <rPr>
        <sz val="11"/>
        <color theme="1"/>
        <rFont val="Calibri"/>
        <family val="2"/>
        <charset val="204"/>
        <scheme val="minor"/>
      </rPr>
      <t xml:space="preserve"> руб/Гкал, с 01.01.20 по 30.06.20  - </t>
    </r>
    <r>
      <rPr>
        <b/>
        <sz val="11"/>
        <color theme="1"/>
        <rFont val="Calibri"/>
        <family val="2"/>
        <charset val="204"/>
        <scheme val="minor"/>
      </rPr>
      <t>102,79</t>
    </r>
    <r>
      <rPr>
        <sz val="11"/>
        <color theme="1"/>
        <rFont val="Calibri"/>
        <family val="2"/>
        <charset val="204"/>
        <scheme val="minor"/>
      </rPr>
      <t xml:space="preserve"> руб/Гкал,  с 01.07.20 по 31.12.20 - </t>
    </r>
    <r>
      <rPr>
        <b/>
        <sz val="11"/>
        <color theme="1"/>
        <rFont val="Calibri"/>
        <family val="2"/>
        <charset val="204"/>
        <scheme val="minor"/>
      </rPr>
      <t>111,69</t>
    </r>
    <r>
      <rPr>
        <sz val="11"/>
        <color theme="1"/>
        <rFont val="Calibri"/>
        <family val="2"/>
        <charset val="204"/>
        <scheme val="minor"/>
      </rPr>
      <t xml:space="preserve"> руб/Гкал, с 01.01.21 по 30.06.21 - </t>
    </r>
    <r>
      <rPr>
        <b/>
        <sz val="11"/>
        <color theme="1"/>
        <rFont val="Calibri"/>
        <family val="2"/>
        <charset val="204"/>
        <scheme val="minor"/>
      </rPr>
      <t>110,03</t>
    </r>
    <r>
      <rPr>
        <sz val="11"/>
        <color theme="1"/>
        <rFont val="Calibri"/>
        <family val="2"/>
        <charset val="204"/>
        <scheme val="minor"/>
      </rPr>
      <t xml:space="preserve"> руб/Гкал,  с 01.07.21 по 31.12.21 - </t>
    </r>
    <r>
      <rPr>
        <b/>
        <sz val="11"/>
        <color theme="1"/>
        <rFont val="Calibri"/>
        <family val="2"/>
        <charset val="204"/>
        <scheme val="minor"/>
      </rPr>
      <t>110,03</t>
    </r>
    <r>
      <rPr>
        <sz val="11"/>
        <color theme="1"/>
        <rFont val="Calibri"/>
        <family val="2"/>
        <charset val="204"/>
        <scheme val="minor"/>
      </rPr>
      <t xml:space="preserve"> руб/Гкал, с 01.01.22 по 30.06.22 - </t>
    </r>
    <r>
      <rPr>
        <b/>
        <sz val="11"/>
        <color theme="1"/>
        <rFont val="Calibri"/>
        <family val="2"/>
        <charset val="204"/>
        <scheme val="minor"/>
      </rPr>
      <t>110,03</t>
    </r>
    <r>
      <rPr>
        <sz val="11"/>
        <color theme="1"/>
        <rFont val="Calibri"/>
        <family val="2"/>
        <charset val="204"/>
        <scheme val="minor"/>
      </rPr>
      <t xml:space="preserve"> руб/Гкал,  с 01.07.22 по 31.12.22 - </t>
    </r>
    <r>
      <rPr>
        <b/>
        <sz val="11"/>
        <color theme="1"/>
        <rFont val="Calibri"/>
        <family val="2"/>
        <charset val="204"/>
        <scheme val="minor"/>
      </rPr>
      <t>119,34</t>
    </r>
    <r>
      <rPr>
        <sz val="11"/>
        <color theme="1"/>
        <rFont val="Calibri"/>
        <family val="2"/>
        <charset val="204"/>
        <scheme val="minor"/>
      </rPr>
      <t xml:space="preserve"> руб/Гкал, с 01.01.23 по 30.06.23 - </t>
    </r>
    <r>
      <rPr>
        <b/>
        <sz val="11"/>
        <color theme="1"/>
        <rFont val="Calibri"/>
        <family val="2"/>
        <charset val="204"/>
        <scheme val="minor"/>
      </rPr>
      <t>117,90</t>
    </r>
    <r>
      <rPr>
        <sz val="11"/>
        <color theme="1"/>
        <rFont val="Calibri"/>
        <family val="2"/>
        <charset val="204"/>
        <scheme val="minor"/>
      </rPr>
      <t xml:space="preserve"> руб/Гкал,  с 01.07.23 по 31.12.23 - </t>
    </r>
    <r>
      <rPr>
        <b/>
        <sz val="11"/>
        <color theme="1"/>
        <rFont val="Calibri"/>
        <family val="2"/>
        <charset val="204"/>
        <scheme val="minor"/>
      </rPr>
      <t>117,90</t>
    </r>
    <r>
      <rPr>
        <sz val="11"/>
        <color theme="1"/>
        <rFont val="Calibri"/>
        <family val="2"/>
        <charset val="204"/>
        <scheme val="minor"/>
      </rPr>
      <t xml:space="preserve"> руб/Гкал</t>
    </r>
  </si>
  <si>
    <t>за 2020 год</t>
  </si>
  <si>
    <t>и плановых показателях на 2021 год</t>
  </si>
  <si>
    <r>
      <t xml:space="preserve">с 01.01.19 по 30.06.19  - </t>
    </r>
    <r>
      <rPr>
        <b/>
        <sz val="11"/>
        <color theme="1"/>
        <rFont val="Calibri"/>
        <family val="2"/>
        <charset val="204"/>
        <scheme val="minor"/>
      </rPr>
      <t>102,79</t>
    </r>
    <r>
      <rPr>
        <sz val="11"/>
        <color theme="1"/>
        <rFont val="Calibri"/>
        <family val="2"/>
        <charset val="204"/>
        <scheme val="minor"/>
      </rPr>
      <t xml:space="preserve"> руб/Гкал,  с 01.07.19 по 31.12.19 - </t>
    </r>
    <r>
      <rPr>
        <b/>
        <sz val="11"/>
        <color theme="1"/>
        <rFont val="Calibri"/>
        <family val="2"/>
        <charset val="204"/>
        <scheme val="minor"/>
      </rPr>
      <t>102,79</t>
    </r>
    <r>
      <rPr>
        <sz val="11"/>
        <color theme="1"/>
        <rFont val="Calibri"/>
        <family val="2"/>
        <charset val="204"/>
        <scheme val="minor"/>
      </rPr>
      <t xml:space="preserve"> руб/Гкал, с 01.01.20 по 30.06.20  - </t>
    </r>
    <r>
      <rPr>
        <b/>
        <sz val="11"/>
        <color theme="1"/>
        <rFont val="Calibri"/>
        <family val="2"/>
        <charset val="204"/>
        <scheme val="minor"/>
      </rPr>
      <t>102,79</t>
    </r>
    <r>
      <rPr>
        <sz val="11"/>
        <color theme="1"/>
        <rFont val="Calibri"/>
        <family val="2"/>
        <charset val="204"/>
        <scheme val="minor"/>
      </rPr>
      <t xml:space="preserve"> руб/Гкал,  с 01.07.20 по 31.12.20 - </t>
    </r>
    <r>
      <rPr>
        <b/>
        <sz val="11"/>
        <color theme="1"/>
        <rFont val="Calibri"/>
        <family val="2"/>
        <charset val="204"/>
        <scheme val="minor"/>
      </rPr>
      <t>111,69</t>
    </r>
    <r>
      <rPr>
        <sz val="11"/>
        <color theme="1"/>
        <rFont val="Calibri"/>
        <family val="2"/>
        <charset val="204"/>
        <scheme val="minor"/>
      </rPr>
      <t xml:space="preserve"> руб/Гкал, с 01.01.21 по 30.06.21 - </t>
    </r>
    <r>
      <rPr>
        <b/>
        <sz val="11"/>
        <color theme="1"/>
        <rFont val="Calibri"/>
        <family val="2"/>
        <charset val="204"/>
        <scheme val="minor"/>
      </rPr>
      <t>111,69</t>
    </r>
    <r>
      <rPr>
        <sz val="11"/>
        <color theme="1"/>
        <rFont val="Calibri"/>
        <family val="2"/>
        <charset val="204"/>
        <scheme val="minor"/>
      </rPr>
      <t xml:space="preserve"> руб/Гкал,  с 01.07.21 по 31.12.21 - </t>
    </r>
    <r>
      <rPr>
        <b/>
        <sz val="11"/>
        <color theme="1"/>
        <rFont val="Calibri"/>
        <family val="2"/>
        <charset val="204"/>
        <scheme val="minor"/>
      </rPr>
      <t>153,15</t>
    </r>
    <r>
      <rPr>
        <sz val="11"/>
        <color theme="1"/>
        <rFont val="Calibri"/>
        <family val="2"/>
        <charset val="204"/>
        <scheme val="minor"/>
      </rPr>
      <t xml:space="preserve"> руб/Гкал, с 01.01.22 по 30.06.22 - </t>
    </r>
    <r>
      <rPr>
        <b/>
        <sz val="11"/>
        <color theme="1"/>
        <rFont val="Calibri"/>
        <family val="2"/>
        <charset val="204"/>
        <scheme val="minor"/>
      </rPr>
      <t>110,03</t>
    </r>
    <r>
      <rPr>
        <sz val="11"/>
        <color theme="1"/>
        <rFont val="Calibri"/>
        <family val="2"/>
        <charset val="204"/>
        <scheme val="minor"/>
      </rPr>
      <t xml:space="preserve"> руб/Гкал,  с 01.07.22 по 31.12.22 - </t>
    </r>
    <r>
      <rPr>
        <b/>
        <sz val="11"/>
        <color theme="1"/>
        <rFont val="Calibri"/>
        <family val="2"/>
        <charset val="204"/>
        <scheme val="minor"/>
      </rPr>
      <t>119,34</t>
    </r>
    <r>
      <rPr>
        <sz val="11"/>
        <color theme="1"/>
        <rFont val="Calibri"/>
        <family val="2"/>
        <charset val="204"/>
        <scheme val="minor"/>
      </rPr>
      <t xml:space="preserve"> руб/Гкал, с 01.01.23 по 30.06.23 - </t>
    </r>
    <r>
      <rPr>
        <b/>
        <sz val="11"/>
        <color theme="1"/>
        <rFont val="Calibri"/>
        <family val="2"/>
        <charset val="204"/>
        <scheme val="minor"/>
      </rPr>
      <t>117,90</t>
    </r>
    <r>
      <rPr>
        <sz val="11"/>
        <color theme="1"/>
        <rFont val="Calibri"/>
        <family val="2"/>
        <charset val="204"/>
        <scheme val="minor"/>
      </rPr>
      <t xml:space="preserve"> руб/Гкал,  с 01.07.23 по 31.12.23 - </t>
    </r>
    <r>
      <rPr>
        <b/>
        <sz val="11"/>
        <color theme="1"/>
        <rFont val="Calibri"/>
        <family val="2"/>
        <charset val="204"/>
        <scheme val="minor"/>
      </rPr>
      <t>117,90</t>
    </r>
    <r>
      <rPr>
        <sz val="11"/>
        <color theme="1"/>
        <rFont val="Calibri"/>
        <family val="2"/>
        <charset val="204"/>
        <scheme val="minor"/>
      </rPr>
      <t xml:space="preserve"> руб/Гкал</t>
    </r>
  </si>
  <si>
    <t>2020 год</t>
  </si>
  <si>
    <r>
  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</t>
    </r>
    <r>
      <rPr>
        <b/>
        <u/>
        <sz val="13"/>
        <color indexed="8"/>
        <rFont val="Times New Roman"/>
        <family val="1"/>
        <charset val="204"/>
      </rPr>
      <t>2020</t>
    </r>
    <r>
      <rPr>
        <sz val="13"/>
        <color indexed="8"/>
        <rFont val="Times New Roman"/>
        <family val="1"/>
        <charset val="204"/>
      </rPr>
      <t>________год</t>
    </r>
  </si>
  <si>
    <t>Инвестиционная программа на 2020 год отсутствует.</t>
  </si>
  <si>
    <r>
      <t>Потребность в финансовых средствах на __</t>
    </r>
    <r>
      <rPr>
        <u/>
        <sz val="11"/>
        <color theme="1"/>
        <rFont val="Calibri"/>
        <family val="2"/>
        <charset val="204"/>
        <scheme val="minor"/>
      </rPr>
      <t>2020</t>
    </r>
    <r>
      <rPr>
        <sz val="11"/>
        <color theme="1"/>
        <rFont val="Calibri"/>
        <family val="2"/>
        <charset val="204"/>
        <scheme val="minor"/>
      </rPr>
      <t>___год, тыс. руб.</t>
    </r>
  </si>
  <si>
    <t>инвестиционная программа на 2020 год не принималась</t>
  </si>
  <si>
    <r>
      <t>В течение ________</t>
    </r>
    <r>
      <rPr>
        <u/>
        <sz val="12"/>
        <color indexed="8"/>
        <rFont val="Times New Roman"/>
        <family val="1"/>
        <charset val="204"/>
      </rPr>
      <t>2020</t>
    </r>
    <r>
      <rPr>
        <sz val="12"/>
        <color indexed="8"/>
        <rFont val="Times New Roman"/>
        <family val="1"/>
        <charset val="204"/>
      </rPr>
      <t>________года</t>
    </r>
  </si>
  <si>
    <r>
      <t xml:space="preserve">Утверждено на </t>
    </r>
    <r>
      <rPr>
        <u/>
        <sz val="12"/>
        <color indexed="8"/>
        <rFont val="Times New Roman"/>
        <family val="1"/>
        <charset val="204"/>
      </rPr>
      <t>2020</t>
    </r>
    <r>
      <rPr>
        <sz val="12"/>
        <color indexed="8"/>
        <rFont val="Times New Roman"/>
        <family val="1"/>
        <charset val="204"/>
      </rPr>
      <t xml:space="preserve"> год</t>
    </r>
  </si>
  <si>
    <t>Расходы на оплату труда и отчисления на социальные нужды основного производственного персонала за 2020 год</t>
  </si>
  <si>
    <t>Заработная плата 2020 год</t>
  </si>
  <si>
    <t>Расчет выручки за предоставление услуг по передачи тепловой энергии  за  2020 год</t>
  </si>
  <si>
    <t>Итого за 2020 год:</t>
  </si>
  <si>
    <t>096577/13</t>
  </si>
  <si>
    <t>091204/13</t>
  </si>
  <si>
    <t>085976/13</t>
  </si>
  <si>
    <t>076594/13</t>
  </si>
  <si>
    <t>072176/13</t>
  </si>
  <si>
    <t>067938/13</t>
  </si>
  <si>
    <t>063173/13</t>
  </si>
  <si>
    <t>021383/13</t>
  </si>
  <si>
    <t>016574/13</t>
  </si>
  <si>
    <t>011245/13</t>
  </si>
  <si>
    <t>005747/13</t>
  </si>
  <si>
    <t>000270/13</t>
  </si>
  <si>
    <t xml:space="preserve">Постановление  Министерства тарифного регулирования и энергетики Челябинской области" № 62/69  от  16  декабря  2020 года </t>
  </si>
  <si>
    <r>
      <t>6. Использование инвестиционных средств за _____</t>
    </r>
    <r>
      <rPr>
        <u/>
        <sz val="12"/>
        <color indexed="8"/>
        <rFont val="Times New Roman"/>
        <family val="1"/>
        <charset val="204"/>
      </rPr>
      <t>2020</t>
    </r>
    <r>
      <rPr>
        <sz val="12"/>
        <color indexed="8"/>
        <rFont val="Times New Roman"/>
        <family val="1"/>
        <charset val="204"/>
      </rPr>
      <t>__________год</t>
    </r>
  </si>
</sst>
</file>

<file path=xl/styles.xml><?xml version="1.0" encoding="utf-8"?>
<styleSheet xmlns="http://schemas.openxmlformats.org/spreadsheetml/2006/main">
  <numFmts count="14">
    <numFmt numFmtId="164" formatCode="0.000"/>
    <numFmt numFmtId="165" formatCode="0.0000"/>
    <numFmt numFmtId="166" formatCode="0.00;[Red]0.00"/>
    <numFmt numFmtId="167" formatCode="0.0"/>
    <numFmt numFmtId="168" formatCode="[$-419]General"/>
    <numFmt numFmtId="169" formatCode="0.000;[Red]0.000"/>
    <numFmt numFmtId="170" formatCode="0.00000_ ;\-0.00000\ "/>
    <numFmt numFmtId="171" formatCode="#,##0.00000"/>
    <numFmt numFmtId="172" formatCode="[$-419]0.00"/>
    <numFmt numFmtId="173" formatCode="#,##0.00&quot; &quot;[$р.-419];&quot;-&quot;#,##0.00&quot; &quot;[$р.-419]"/>
    <numFmt numFmtId="174" formatCode="#,##0.00&quot;₽&quot;"/>
    <numFmt numFmtId="175" formatCode="0.00000"/>
    <numFmt numFmtId="176" formatCode="0.000000"/>
    <numFmt numFmtId="177" formatCode="#,##0.000000"/>
  </numFmts>
  <fonts count="5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</font>
    <font>
      <sz val="13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2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vertAlign val="superscript"/>
      <sz val="13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name val="Arial Cyr"/>
      <charset val="204"/>
    </font>
    <font>
      <u/>
      <sz val="10"/>
      <color theme="10"/>
      <name val="Arial Cyr"/>
      <charset val="204"/>
    </font>
    <font>
      <sz val="12"/>
      <color rgb="FF00B0F0"/>
      <name val="Times New Roman"/>
      <family val="1"/>
      <charset val="204"/>
    </font>
    <font>
      <b/>
      <u/>
      <sz val="13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</fills>
  <borders count="6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6" fillId="0" borderId="0"/>
    <xf numFmtId="167" fontId="19" fillId="0" borderId="0"/>
    <xf numFmtId="0" fontId="16" fillId="0" borderId="0"/>
    <xf numFmtId="0" fontId="18" fillId="0" borderId="0"/>
    <xf numFmtId="0" fontId="52" fillId="0" borderId="0" applyNumberFormat="0" applyFill="0" applyBorder="0" applyAlignment="0" applyProtection="0">
      <alignment vertical="top"/>
      <protection locked="0"/>
    </xf>
  </cellStyleXfs>
  <cellXfs count="446">
    <xf numFmtId="0" fontId="0" fillId="0" borderId="0" xfId="0"/>
    <xf numFmtId="0" fontId="5" fillId="0" borderId="0" xfId="0" applyFont="1" applyBorder="1" applyAlignment="1">
      <alignment horizont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5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wrapText="1"/>
    </xf>
    <xf numFmtId="0" fontId="0" fillId="0" borderId="25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left"/>
    </xf>
    <xf numFmtId="0" fontId="0" fillId="0" borderId="25" xfId="0" applyFill="1" applyBorder="1" applyAlignment="1">
      <alignment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/>
    <xf numFmtId="0" fontId="7" fillId="0" borderId="1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/>
    </xf>
    <xf numFmtId="0" fontId="8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/>
    </xf>
    <xf numFmtId="0" fontId="7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 wrapText="1"/>
    </xf>
    <xf numFmtId="49" fontId="11" fillId="0" borderId="8" xfId="0" applyNumberFormat="1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/>
    </xf>
    <xf numFmtId="49" fontId="15" fillId="0" borderId="8" xfId="1" applyNumberFormat="1" applyFont="1" applyFill="1" applyBorder="1" applyAlignment="1" applyProtection="1">
      <alignment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top" wrapText="1" indent="2"/>
    </xf>
    <xf numFmtId="0" fontId="15" fillId="0" borderId="8" xfId="0" applyFont="1" applyFill="1" applyBorder="1" applyAlignment="1">
      <alignment horizontal="center" vertical="center" wrapText="1"/>
    </xf>
    <xf numFmtId="49" fontId="15" fillId="0" borderId="8" xfId="1" applyNumberFormat="1" applyFont="1" applyFill="1" applyBorder="1" applyAlignment="1" applyProtection="1">
      <alignment horizontal="left" vertical="center" wrapText="1" indent="1"/>
    </xf>
    <xf numFmtId="0" fontId="15" fillId="0" borderId="8" xfId="0" applyFont="1" applyFill="1" applyBorder="1" applyAlignment="1">
      <alignment horizontal="left" vertical="top" wrapText="1" indent="4"/>
    </xf>
    <xf numFmtId="49" fontId="11" fillId="0" borderId="8" xfId="0" applyNumberFormat="1" applyFont="1" applyBorder="1" applyAlignment="1">
      <alignment horizontal="center"/>
    </xf>
    <xf numFmtId="0" fontId="11" fillId="0" borderId="8" xfId="0" applyFont="1" applyFill="1" applyBorder="1" applyAlignment="1">
      <alignment horizontal="left" vertical="center" wrapText="1" indent="2"/>
    </xf>
    <xf numFmtId="166" fontId="0" fillId="0" borderId="0" xfId="0" applyNumberFormat="1" applyFill="1"/>
    <xf numFmtId="0" fontId="7" fillId="0" borderId="8" xfId="0" applyFont="1" applyFill="1" applyBorder="1" applyAlignment="1">
      <alignment vertical="center"/>
    </xf>
    <xf numFmtId="166" fontId="7" fillId="0" borderId="26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/>
    <xf numFmtId="166" fontId="8" fillId="0" borderId="9" xfId="0" applyNumberFormat="1" applyFont="1" applyFill="1" applyBorder="1" applyAlignment="1">
      <alignment horizontal="center" vertical="center" wrapText="1"/>
    </xf>
    <xf numFmtId="166" fontId="8" fillId="0" borderId="8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/>
    </xf>
    <xf numFmtId="166" fontId="7" fillId="0" borderId="25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top" wrapText="1"/>
    </xf>
    <xf numFmtId="166" fontId="18" fillId="0" borderId="25" xfId="0" applyNumberFormat="1" applyFont="1" applyFill="1" applyBorder="1" applyAlignment="1">
      <alignment horizontal="center" vertical="center" wrapText="1"/>
    </xf>
    <xf numFmtId="166" fontId="0" fillId="0" borderId="25" xfId="0" applyNumberFormat="1" applyFill="1" applyBorder="1" applyAlignment="1">
      <alignment horizontal="center" vertical="center" wrapText="1"/>
    </xf>
    <xf numFmtId="0" fontId="0" fillId="0" borderId="32" xfId="0" applyFill="1" applyBorder="1" applyAlignment="1">
      <alignment vertical="top" wrapText="1"/>
    </xf>
    <xf numFmtId="166" fontId="18" fillId="0" borderId="43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top" wrapText="1" indent="2"/>
    </xf>
    <xf numFmtId="166" fontId="0" fillId="0" borderId="45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top" wrapText="1" indent="6"/>
    </xf>
    <xf numFmtId="0" fontId="0" fillId="0" borderId="6" xfId="0" applyFill="1" applyBorder="1" applyAlignment="1">
      <alignment horizontal="left" vertical="top" wrapText="1" indent="7"/>
    </xf>
    <xf numFmtId="0" fontId="0" fillId="0" borderId="46" xfId="0" applyFill="1" applyBorder="1" applyAlignment="1">
      <alignment horizontal="left" vertical="top" wrapText="1" indent="2"/>
    </xf>
    <xf numFmtId="166" fontId="0" fillId="0" borderId="47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vertical="top" wrapText="1"/>
    </xf>
    <xf numFmtId="166" fontId="0" fillId="0" borderId="30" xfId="0" applyNumberFormat="1" applyFill="1" applyBorder="1" applyAlignment="1">
      <alignment horizontal="center" vertical="center" wrapText="1"/>
    </xf>
    <xf numFmtId="166" fontId="0" fillId="0" borderId="43" xfId="0" applyNumberFormat="1" applyFill="1" applyBorder="1" applyAlignment="1">
      <alignment horizontal="center" vertical="center" wrapText="1"/>
    </xf>
    <xf numFmtId="166" fontId="23" fillId="0" borderId="47" xfId="0" applyNumberFormat="1" applyFont="1" applyFill="1" applyBorder="1" applyAlignment="1">
      <alignment horizontal="center" vertical="center" wrapText="1"/>
    </xf>
    <xf numFmtId="169" fontId="0" fillId="0" borderId="25" xfId="0" applyNumberForma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49" fontId="24" fillId="0" borderId="8" xfId="1" applyNumberFormat="1" applyFont="1" applyFill="1" applyBorder="1" applyAlignment="1" applyProtection="1">
      <alignment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top" wrapText="1" indent="6"/>
    </xf>
    <xf numFmtId="49" fontId="24" fillId="0" borderId="8" xfId="1" applyNumberFormat="1" applyFont="1" applyFill="1" applyBorder="1" applyAlignment="1" applyProtection="1">
      <alignment horizontal="left" vertical="center" wrapText="1" indent="1"/>
    </xf>
    <xf numFmtId="4" fontId="9" fillId="0" borderId="45" xfId="0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0" fillId="0" borderId="0" xfId="0" applyFont="1" applyFill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0" fontId="30" fillId="0" borderId="0" xfId="0" applyFont="1"/>
    <xf numFmtId="0" fontId="28" fillId="0" borderId="8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31" fillId="0" borderId="8" xfId="0" applyFont="1" applyBorder="1" applyAlignment="1">
      <alignment horizontal="center" wrapText="1"/>
    </xf>
    <xf numFmtId="0" fontId="27" fillId="0" borderId="8" xfId="0" applyFont="1" applyBorder="1" applyAlignment="1">
      <alignment horizontal="center" wrapText="1"/>
    </xf>
    <xf numFmtId="0" fontId="27" fillId="0" borderId="8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28" fillId="2" borderId="49" xfId="0" applyFont="1" applyFill="1" applyBorder="1" applyAlignment="1">
      <alignment wrapText="1"/>
    </xf>
    <xf numFmtId="0" fontId="27" fillId="2" borderId="0" xfId="0" applyFont="1" applyFill="1" applyBorder="1" applyAlignment="1">
      <alignment horizontal="center"/>
    </xf>
    <xf numFmtId="0" fontId="28" fillId="2" borderId="49" xfId="0" applyFont="1" applyFill="1" applyBorder="1"/>
    <xf numFmtId="0" fontId="28" fillId="2" borderId="0" xfId="0" applyFont="1" applyFill="1" applyBorder="1"/>
    <xf numFmtId="0" fontId="31" fillId="2" borderId="49" xfId="0" applyFont="1" applyFill="1" applyBorder="1"/>
    <xf numFmtId="0" fontId="28" fillId="0" borderId="28" xfId="0" applyFont="1" applyBorder="1" applyAlignment="1">
      <alignment wrapText="1"/>
    </xf>
    <xf numFmtId="0" fontId="27" fillId="0" borderId="50" xfId="0" applyFont="1" applyBorder="1"/>
    <xf numFmtId="0" fontId="28" fillId="0" borderId="28" xfId="0" applyFont="1" applyBorder="1"/>
    <xf numFmtId="0" fontId="28" fillId="0" borderId="50" xfId="0" applyFont="1" applyBorder="1"/>
    <xf numFmtId="0" fontId="31" fillId="0" borderId="28" xfId="0" applyFont="1" applyBorder="1"/>
    <xf numFmtId="0" fontId="33" fillId="0" borderId="49" xfId="0" applyFont="1" applyBorder="1" applyAlignment="1">
      <alignment wrapText="1"/>
    </xf>
    <xf numFmtId="0" fontId="27" fillId="0" borderId="0" xfId="0" applyFont="1" applyFill="1" applyBorder="1" applyAlignment="1">
      <alignment horizontal="center"/>
    </xf>
    <xf numFmtId="0" fontId="35" fillId="0" borderId="49" xfId="0" applyNumberFormat="1" applyFont="1" applyBorder="1"/>
    <xf numFmtId="0" fontId="34" fillId="0" borderId="41" xfId="0" applyFont="1" applyBorder="1" applyAlignment="1">
      <alignment wrapText="1"/>
    </xf>
    <xf numFmtId="0" fontId="27" fillId="0" borderId="15" xfId="0" applyFont="1" applyBorder="1" applyAlignment="1">
      <alignment horizontal="center"/>
    </xf>
    <xf numFmtId="2" fontId="28" fillId="0" borderId="41" xfId="0" applyNumberFormat="1" applyFont="1" applyBorder="1"/>
    <xf numFmtId="2" fontId="28" fillId="0" borderId="15" xfId="0" applyNumberFormat="1" applyFont="1" applyBorder="1"/>
    <xf numFmtId="2" fontId="31" fillId="0" borderId="41" xfId="0" applyNumberFormat="1" applyFont="1" applyBorder="1"/>
    <xf numFmtId="0" fontId="28" fillId="0" borderId="0" xfId="0" applyFont="1" applyAlignment="1">
      <alignment wrapText="1"/>
    </xf>
    <xf numFmtId="0" fontId="28" fillId="0" borderId="0" xfId="0" applyFont="1" applyAlignment="1">
      <alignment horizontal="right"/>
    </xf>
    <xf numFmtId="171" fontId="31" fillId="0" borderId="0" xfId="0" applyNumberFormat="1" applyFont="1"/>
    <xf numFmtId="0" fontId="28" fillId="0" borderId="17" xfId="0" applyFont="1" applyBorder="1" applyAlignment="1">
      <alignment horizontal="center"/>
    </xf>
    <xf numFmtId="0" fontId="28" fillId="2" borderId="17" xfId="0" applyFont="1" applyFill="1" applyBorder="1" applyAlignment="1"/>
    <xf numFmtId="0" fontId="28" fillId="2" borderId="14" xfId="0" applyFont="1" applyFill="1" applyBorder="1" applyAlignment="1"/>
    <xf numFmtId="0" fontId="28" fillId="0" borderId="51" xfId="0" applyFont="1" applyBorder="1" applyAlignment="1"/>
    <xf numFmtId="2" fontId="28" fillId="0" borderId="14" xfId="0" applyNumberFormat="1" applyFont="1" applyBorder="1" applyAlignment="1"/>
    <xf numFmtId="0" fontId="28" fillId="0" borderId="52" xfId="0" applyFont="1" applyBorder="1" applyAlignment="1"/>
    <xf numFmtId="0" fontId="33" fillId="0" borderId="8" xfId="0" applyNumberFormat="1" applyFont="1" applyBorder="1"/>
    <xf numFmtId="170" fontId="34" fillId="0" borderId="8" xfId="0" applyNumberFormat="1" applyFont="1" applyFill="1" applyBorder="1" applyAlignment="1">
      <alignment horizontal="right"/>
    </xf>
    <xf numFmtId="0" fontId="28" fillId="2" borderId="8" xfId="0" applyFont="1" applyFill="1" applyBorder="1" applyAlignment="1"/>
    <xf numFmtId="0" fontId="28" fillId="2" borderId="8" xfId="0" applyFont="1" applyFill="1" applyBorder="1"/>
    <xf numFmtId="16" fontId="27" fillId="0" borderId="8" xfId="0" applyNumberFormat="1" applyFont="1" applyBorder="1" applyAlignment="1">
      <alignment horizontal="center"/>
    </xf>
    <xf numFmtId="0" fontId="36" fillId="0" borderId="0" xfId="0" applyFont="1"/>
    <xf numFmtId="0" fontId="37" fillId="0" borderId="0" xfId="0" applyFont="1"/>
    <xf numFmtId="0" fontId="37" fillId="0" borderId="15" xfId="0" applyFont="1" applyBorder="1" applyAlignment="1">
      <alignment horizontal="center"/>
    </xf>
    <xf numFmtId="0" fontId="37" fillId="0" borderId="15" xfId="0" applyFont="1" applyBorder="1"/>
    <xf numFmtId="0" fontId="38" fillId="0" borderId="8" xfId="0" applyFont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top" wrapText="1"/>
    </xf>
    <xf numFmtId="0" fontId="37" fillId="0" borderId="8" xfId="0" applyFont="1" applyFill="1" applyBorder="1" applyAlignment="1">
      <alignment vertical="top" wrapText="1"/>
    </xf>
    <xf numFmtId="2" fontId="37" fillId="0" borderId="8" xfId="0" applyNumberFormat="1" applyFont="1" applyFill="1" applyBorder="1" applyAlignment="1">
      <alignment horizontal="center" vertical="top" wrapText="1"/>
    </xf>
    <xf numFmtId="167" fontId="37" fillId="0" borderId="8" xfId="0" applyNumberFormat="1" applyFont="1" applyFill="1" applyBorder="1" applyAlignment="1">
      <alignment horizontal="center" vertical="top" wrapText="1"/>
    </xf>
    <xf numFmtId="0" fontId="37" fillId="0" borderId="39" xfId="0" applyFont="1" applyFill="1" applyBorder="1" applyAlignment="1">
      <alignment horizontal="center" vertical="top" wrapText="1"/>
    </xf>
    <xf numFmtId="2" fontId="37" fillId="0" borderId="8" xfId="0" applyNumberFormat="1" applyFont="1" applyBorder="1" applyAlignment="1">
      <alignment horizontal="center" vertical="top" wrapText="1"/>
    </xf>
    <xf numFmtId="167" fontId="37" fillId="0" borderId="8" xfId="0" applyNumberFormat="1" applyFont="1" applyBorder="1" applyAlignment="1">
      <alignment horizontal="center" vertical="top" wrapText="1"/>
    </xf>
    <xf numFmtId="4" fontId="37" fillId="0" borderId="8" xfId="0" applyNumberFormat="1" applyFont="1" applyBorder="1" applyAlignment="1">
      <alignment horizontal="center" vertical="top" wrapText="1"/>
    </xf>
    <xf numFmtId="2" fontId="38" fillId="0" borderId="8" xfId="0" applyNumberFormat="1" applyFont="1" applyBorder="1"/>
    <xf numFmtId="4" fontId="38" fillId="0" borderId="8" xfId="0" applyNumberFormat="1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8" xfId="0" applyBorder="1" applyAlignment="1">
      <alignment horizontal="center"/>
    </xf>
    <xf numFmtId="168" fontId="39" fillId="0" borderId="8" xfId="2" applyNumberFormat="1" applyFont="1" applyBorder="1" applyAlignment="1">
      <alignment horizontal="left" vertical="center"/>
    </xf>
    <xf numFmtId="172" fontId="39" fillId="0" borderId="8" xfId="2" applyNumberFormat="1" applyFont="1" applyFill="1" applyBorder="1" applyAlignment="1">
      <alignment horizontal="left" vertical="center" wrapText="1"/>
    </xf>
    <xf numFmtId="172" fontId="39" fillId="0" borderId="44" xfId="2" applyNumberFormat="1" applyFont="1" applyFill="1" applyBorder="1" applyAlignment="1">
      <alignment horizontal="left" vertical="center" wrapText="1"/>
    </xf>
    <xf numFmtId="172" fontId="39" fillId="0" borderId="44" xfId="2" applyNumberFormat="1" applyFont="1" applyBorder="1" applyAlignment="1">
      <alignment horizontal="left" vertical="center" wrapText="1"/>
    </xf>
    <xf numFmtId="174" fontId="40" fillId="0" borderId="53" xfId="2" applyNumberFormat="1" applyFont="1" applyFill="1" applyBorder="1" applyAlignment="1">
      <alignment horizontal="right" vertical="center" wrapText="1"/>
    </xf>
    <xf numFmtId="173" fontId="40" fillId="0" borderId="53" xfId="2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0" fontId="0" fillId="0" borderId="8" xfId="0" applyBorder="1"/>
    <xf numFmtId="0" fontId="1" fillId="0" borderId="8" xfId="0" applyFont="1" applyBorder="1"/>
    <xf numFmtId="0" fontId="0" fillId="0" borderId="17" xfId="0" applyBorder="1"/>
    <xf numFmtId="0" fontId="42" fillId="0" borderId="8" xfId="0" applyFont="1" applyBorder="1" applyAlignment="1">
      <alignment horizontal="center" vertical="center" wrapText="1"/>
    </xf>
    <xf numFmtId="2" fontId="0" fillId="0" borderId="39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11" fillId="0" borderId="0" xfId="0" applyFont="1" applyFill="1"/>
    <xf numFmtId="0" fontId="11" fillId="0" borderId="8" xfId="0" applyFont="1" applyFill="1" applyBorder="1"/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vertical="top" wrapText="1"/>
    </xf>
    <xf numFmtId="0" fontId="7" fillId="0" borderId="54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61" xfId="0" applyFill="1" applyBorder="1"/>
    <xf numFmtId="0" fontId="0" fillId="0" borderId="62" xfId="0" applyFill="1" applyBorder="1"/>
    <xf numFmtId="0" fontId="0" fillId="0" borderId="63" xfId="0" applyFill="1" applyBorder="1"/>
    <xf numFmtId="0" fontId="0" fillId="0" borderId="41" xfId="0" applyFill="1" applyBorder="1"/>
    <xf numFmtId="0" fontId="0" fillId="0" borderId="8" xfId="0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5" fillId="0" borderId="41" xfId="3" applyFont="1" applyFill="1" applyBorder="1" applyAlignment="1" applyProtection="1">
      <alignment horizontal="left" vertical="center" wrapText="1"/>
    </xf>
    <xf numFmtId="0" fontId="15" fillId="0" borderId="8" xfId="3" applyFont="1" applyFill="1" applyBorder="1" applyAlignment="1" applyProtection="1">
      <alignment horizontal="left" vertical="center" wrapText="1"/>
    </xf>
    <xf numFmtId="2" fontId="15" fillId="0" borderId="8" xfId="3" applyNumberFormat="1" applyFont="1" applyFill="1" applyBorder="1" applyAlignment="1" applyProtection="1">
      <alignment horizontal="center"/>
    </xf>
    <xf numFmtId="3" fontId="15" fillId="0" borderId="8" xfId="3" applyNumberFormat="1" applyFont="1" applyFill="1" applyBorder="1" applyAlignment="1" applyProtection="1">
      <alignment horizontal="center" wrapText="1"/>
      <protection locked="0"/>
    </xf>
    <xf numFmtId="4" fontId="15" fillId="0" borderId="8" xfId="3" applyNumberFormat="1" applyFont="1" applyFill="1" applyBorder="1" applyAlignment="1" applyProtection="1">
      <alignment horizontal="center" wrapText="1"/>
    </xf>
    <xf numFmtId="0" fontId="15" fillId="0" borderId="41" xfId="3" applyFont="1" applyFill="1" applyBorder="1" applyAlignment="1" applyProtection="1">
      <alignment vertical="center" wrapText="1"/>
    </xf>
    <xf numFmtId="3" fontId="15" fillId="0" borderId="41" xfId="3" applyNumberFormat="1" applyFont="1" applyFill="1" applyBorder="1" applyAlignment="1" applyProtection="1">
      <alignment horizontal="center" wrapText="1"/>
      <protection locked="0"/>
    </xf>
    <xf numFmtId="0" fontId="11" fillId="0" borderId="41" xfId="0" applyFont="1" applyFill="1" applyBorder="1" applyAlignment="1">
      <alignment horizontal="center"/>
    </xf>
    <xf numFmtId="0" fontId="15" fillId="0" borderId="8" xfId="3" applyFont="1" applyFill="1" applyBorder="1" applyAlignment="1" applyProtection="1">
      <alignment vertical="center" wrapText="1"/>
    </xf>
    <xf numFmtId="3" fontId="15" fillId="0" borderId="8" xfId="3" applyNumberFormat="1" applyFont="1" applyFill="1" applyBorder="1" applyAlignment="1" applyProtection="1">
      <alignment horizontal="center" vertical="center" wrapText="1"/>
      <protection locked="0"/>
    </xf>
    <xf numFmtId="2" fontId="15" fillId="0" borderId="8" xfId="3" applyNumberFormat="1" applyFont="1" applyFill="1" applyBorder="1" applyAlignment="1" applyProtection="1">
      <alignment horizontal="center" wrapText="1"/>
    </xf>
    <xf numFmtId="0" fontId="15" fillId="0" borderId="8" xfId="4" applyFont="1" applyFill="1" applyBorder="1" applyAlignment="1" applyProtection="1">
      <alignment horizontal="left" vertical="center" wrapText="1"/>
    </xf>
    <xf numFmtId="10" fontId="15" fillId="0" borderId="8" xfId="3" applyNumberFormat="1" applyFont="1" applyFill="1" applyBorder="1" applyAlignment="1" applyProtection="1">
      <alignment horizontal="center" wrapText="1"/>
    </xf>
    <xf numFmtId="4" fontId="15" fillId="0" borderId="8" xfId="3" applyNumberFormat="1" applyFont="1" applyFill="1" applyBorder="1" applyAlignment="1" applyProtection="1">
      <alignment horizontal="center" wrapText="1"/>
      <protection locked="0"/>
    </xf>
    <xf numFmtId="0" fontId="49" fillId="0" borderId="0" xfId="3" applyFont="1" applyFill="1" applyBorder="1" applyAlignment="1" applyProtection="1">
      <alignment horizontal="left" wrapText="1"/>
    </xf>
    <xf numFmtId="3" fontId="15" fillId="0" borderId="0" xfId="3" applyNumberFormat="1" applyFont="1" applyFill="1" applyBorder="1" applyAlignment="1" applyProtection="1">
      <alignment horizontal="center" wrapText="1"/>
      <protection locked="0"/>
    </xf>
    <xf numFmtId="4" fontId="15" fillId="0" borderId="0" xfId="3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 horizontal="center"/>
    </xf>
    <xf numFmtId="0" fontId="15" fillId="0" borderId="0" xfId="3" applyFont="1" applyFill="1" applyBorder="1" applyAlignment="1" applyProtection="1">
      <alignment horizontal="left" wrapText="1"/>
    </xf>
    <xf numFmtId="0" fontId="14" fillId="0" borderId="0" xfId="0" applyFont="1" applyFill="1" applyAlignment="1">
      <alignment horizontal="right"/>
    </xf>
    <xf numFmtId="0" fontId="10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11" fillId="0" borderId="50" xfId="0" applyFont="1" applyFill="1" applyBorder="1"/>
    <xf numFmtId="0" fontId="52" fillId="0" borderId="8" xfId="5" applyFill="1" applyBorder="1" applyAlignment="1" applyProtection="1">
      <alignment horizontal="center" vertical="center"/>
    </xf>
    <xf numFmtId="0" fontId="53" fillId="0" borderId="8" xfId="0" applyFont="1" applyFill="1" applyBorder="1" applyAlignment="1">
      <alignment horizontal="center" vertical="center" wrapText="1"/>
    </xf>
    <xf numFmtId="10" fontId="0" fillId="0" borderId="25" xfId="0" applyNumberForma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33" fillId="3" borderId="8" xfId="0" applyFont="1" applyFill="1" applyBorder="1" applyAlignment="1">
      <alignment wrapText="1"/>
    </xf>
    <xf numFmtId="4" fontId="33" fillId="3" borderId="7" xfId="0" applyNumberFormat="1" applyFont="1" applyFill="1" applyBorder="1" applyAlignment="1">
      <alignment horizontal="center"/>
    </xf>
    <xf numFmtId="2" fontId="55" fillId="3" borderId="17" xfId="0" applyNumberFormat="1" applyFont="1" applyFill="1" applyBorder="1" applyAlignment="1"/>
    <xf numFmtId="2" fontId="55" fillId="3" borderId="8" xfId="0" applyNumberFormat="1" applyFont="1" applyFill="1" applyBorder="1"/>
    <xf numFmtId="2" fontId="55" fillId="3" borderId="7" xfId="0" applyNumberFormat="1" applyFont="1" applyFill="1" applyBorder="1"/>
    <xf numFmtId="2" fontId="35" fillId="3" borderId="8" xfId="0" applyNumberFormat="1" applyFont="1" applyFill="1" applyBorder="1"/>
    <xf numFmtId="0" fontId="55" fillId="0" borderId="0" xfId="0" applyFont="1" applyAlignment="1">
      <alignment wrapText="1"/>
    </xf>
    <xf numFmtId="0" fontId="33" fillId="0" borderId="0" xfId="0" applyFont="1"/>
    <xf numFmtId="0" fontId="55" fillId="0" borderId="0" xfId="0" applyFont="1"/>
    <xf numFmtId="0" fontId="55" fillId="0" borderId="0" xfId="0" applyFont="1" applyAlignment="1">
      <alignment horizontal="right"/>
    </xf>
    <xf numFmtId="171" fontId="35" fillId="0" borderId="0" xfId="0" applyNumberFormat="1" applyFont="1"/>
    <xf numFmtId="0" fontId="33" fillId="4" borderId="8" xfId="0" applyFont="1" applyFill="1" applyBorder="1" applyAlignment="1">
      <alignment wrapText="1"/>
    </xf>
    <xf numFmtId="4" fontId="33" fillId="4" borderId="7" xfId="0" applyNumberFormat="1" applyFont="1" applyFill="1" applyBorder="1" applyAlignment="1">
      <alignment horizontal="center"/>
    </xf>
    <xf numFmtId="2" fontId="55" fillId="4" borderId="17" xfId="0" applyNumberFormat="1" applyFont="1" applyFill="1" applyBorder="1" applyAlignment="1"/>
    <xf numFmtId="2" fontId="35" fillId="4" borderId="8" xfId="0" applyNumberFormat="1" applyFont="1" applyFill="1" applyBorder="1"/>
    <xf numFmtId="175" fontId="33" fillId="0" borderId="8" xfId="0" applyNumberFormat="1" applyFont="1" applyBorder="1"/>
    <xf numFmtId="175" fontId="33" fillId="0" borderId="8" xfId="0" applyNumberFormat="1" applyFont="1" applyBorder="1" applyAlignment="1"/>
    <xf numFmtId="0" fontId="33" fillId="0" borderId="8" xfId="0" applyNumberFormat="1" applyFont="1" applyFill="1" applyBorder="1"/>
    <xf numFmtId="176" fontId="42" fillId="0" borderId="8" xfId="0" applyNumberFormat="1" applyFont="1" applyBorder="1" applyAlignment="1">
      <alignment horizontal="center" vertical="center" wrapText="1"/>
    </xf>
    <xf numFmtId="176" fontId="42" fillId="0" borderId="41" xfId="0" applyNumberFormat="1" applyFont="1" applyFill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textRotation="90" wrapText="1"/>
    </xf>
    <xf numFmtId="0" fontId="0" fillId="0" borderId="31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left" vertical="center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7" fillId="0" borderId="27" xfId="0" applyFont="1" applyFill="1" applyBorder="1" applyAlignment="1">
      <alignment horizontal="left" vertical="top"/>
    </xf>
    <xf numFmtId="0" fontId="7" fillId="0" borderId="28" xfId="0" applyFont="1" applyFill="1" applyBorder="1" applyAlignment="1">
      <alignment horizontal="left" vertical="top"/>
    </xf>
    <xf numFmtId="0" fontId="0" fillId="0" borderId="28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0" fillId="0" borderId="2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0" fontId="0" fillId="0" borderId="2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 wrapText="1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0" fillId="0" borderId="39" xfId="0" applyBorder="1" applyAlignment="1"/>
    <xf numFmtId="164" fontId="17" fillId="0" borderId="1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14" fillId="2" borderId="17" xfId="0" applyNumberFormat="1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39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165" fontId="0" fillId="0" borderId="17" xfId="0" applyNumberFormat="1" applyFill="1" applyBorder="1" applyAlignment="1">
      <alignment horizontal="center" vertical="center" wrapText="1"/>
    </xf>
    <xf numFmtId="165" fontId="0" fillId="0" borderId="7" xfId="0" applyNumberFormat="1" applyFill="1" applyBorder="1" applyAlignment="1">
      <alignment vertical="center"/>
    </xf>
    <xf numFmtId="165" fontId="0" fillId="0" borderId="39" xfId="0" applyNumberFormat="1" applyFill="1" applyBorder="1" applyAlignment="1">
      <alignment vertical="center"/>
    </xf>
    <xf numFmtId="165" fontId="0" fillId="0" borderId="7" xfId="0" applyNumberFormat="1" applyFill="1" applyBorder="1" applyAlignment="1">
      <alignment horizontal="center" vertical="center" wrapText="1"/>
    </xf>
    <xf numFmtId="165" fontId="0" fillId="0" borderId="39" xfId="0" applyNumberFormat="1" applyFill="1" applyBorder="1" applyAlignment="1">
      <alignment horizontal="center" vertical="center" wrapText="1"/>
    </xf>
    <xf numFmtId="2" fontId="0" fillId="0" borderId="17" xfId="0" applyNumberFormat="1" applyFill="1" applyBorder="1" applyAlignment="1">
      <alignment horizontal="center" vertical="center" wrapText="1"/>
    </xf>
    <xf numFmtId="2" fontId="0" fillId="0" borderId="7" xfId="0" applyNumberFormat="1" applyFill="1" applyBorder="1" applyAlignment="1">
      <alignment horizontal="center" vertical="center" wrapText="1"/>
    </xf>
    <xf numFmtId="2" fontId="0" fillId="0" borderId="39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/>
    </xf>
    <xf numFmtId="0" fontId="47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15" fillId="0" borderId="8" xfId="3" applyFont="1" applyFill="1" applyBorder="1" applyAlignment="1" applyProtection="1">
      <alignment horizontal="center" vertical="center" wrapText="1"/>
    </xf>
    <xf numFmtId="0" fontId="15" fillId="0" borderId="41" xfId="3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0" fillId="0" borderId="0" xfId="0" applyAlignment="1"/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29" fillId="0" borderId="0" xfId="0" applyFont="1" applyAlignment="1">
      <alignment horizontal="center"/>
    </xf>
    <xf numFmtId="0" fontId="37" fillId="0" borderId="17" xfId="0" applyFont="1" applyBorder="1" applyAlignment="1">
      <alignment horizontal="center" vertical="top" wrapText="1"/>
    </xf>
    <xf numFmtId="0" fontId="37" fillId="0" borderId="7" xfId="0" applyFont="1" applyBorder="1" applyAlignment="1">
      <alignment vertical="top" wrapText="1"/>
    </xf>
    <xf numFmtId="0" fontId="37" fillId="0" borderId="39" xfId="0" applyFont="1" applyBorder="1" applyAlignment="1">
      <alignment vertical="top" wrapText="1"/>
    </xf>
    <xf numFmtId="0" fontId="38" fillId="0" borderId="17" xfId="0" applyFont="1" applyBorder="1" applyAlignment="1">
      <alignment horizontal="right"/>
    </xf>
    <xf numFmtId="0" fontId="37" fillId="0" borderId="7" xfId="0" applyFont="1" applyBorder="1" applyAlignment="1"/>
    <xf numFmtId="0" fontId="37" fillId="0" borderId="39" xfId="0" applyFont="1" applyBorder="1" applyAlignment="1"/>
    <xf numFmtId="0" fontId="38" fillId="0" borderId="0" xfId="0" applyFont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top" wrapText="1"/>
    </xf>
    <xf numFmtId="0" fontId="37" fillId="0" borderId="39" xfId="0" applyFont="1" applyBorder="1" applyAlignment="1">
      <alignment horizontal="center" vertical="top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39" xfId="0" applyNumberFormat="1" applyFill="1" applyBorder="1" applyAlignment="1">
      <alignment horizontal="center" vertical="center"/>
    </xf>
    <xf numFmtId="2" fontId="17" fillId="0" borderId="17" xfId="0" applyNumberFormat="1" applyFont="1" applyFill="1" applyBorder="1" applyAlignment="1">
      <alignment horizontal="center" vertical="center"/>
    </xf>
    <xf numFmtId="2" fontId="20" fillId="0" borderId="44" xfId="2" applyNumberFormat="1" applyFont="1" applyFill="1" applyBorder="1" applyAlignment="1">
      <alignment horizontal="center" vertical="center" wrapText="1"/>
    </xf>
    <xf numFmtId="166" fontId="18" fillId="0" borderId="45" xfId="0" applyNumberFormat="1" applyFont="1" applyFill="1" applyBorder="1" applyAlignment="1">
      <alignment horizontal="center" vertical="center" wrapText="1"/>
    </xf>
    <xf numFmtId="2" fontId="0" fillId="0" borderId="45" xfId="0" applyNumberFormat="1" applyFont="1" applyFill="1" applyBorder="1" applyAlignment="1">
      <alignment horizontal="center" vertical="center" wrapText="1"/>
    </xf>
    <xf numFmtId="2" fontId="8" fillId="0" borderId="45" xfId="0" applyNumberFormat="1" applyFont="1" applyFill="1" applyBorder="1" applyAlignment="1">
      <alignment horizontal="center" vertical="center" wrapText="1"/>
    </xf>
    <xf numFmtId="4" fontId="37" fillId="0" borderId="8" xfId="0" applyNumberFormat="1" applyFont="1" applyFill="1" applyBorder="1" applyAlignment="1">
      <alignment horizontal="center" vertical="top" wrapText="1"/>
    </xf>
    <xf numFmtId="4" fontId="37" fillId="0" borderId="8" xfId="0" applyNumberFormat="1" applyFont="1" applyFill="1" applyBorder="1" applyAlignment="1">
      <alignment horizontal="center" vertical="top"/>
    </xf>
  </cellXfs>
  <cellStyles count="6">
    <cellStyle name="Excel Built-in Normal" xfId="2"/>
    <cellStyle name="Гиперссылка" xfId="5" builtinId="8"/>
    <cellStyle name="Обычный" xfId="0" builtinId="0"/>
    <cellStyle name="Обычный_Калькуляция воды" xfId="3"/>
    <cellStyle name="Обычный_тарифы на 2002г с 1-01" xfId="4"/>
    <cellStyle name="Обычный_Тепло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ogm@74.ru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opLeftCell="A13" workbookViewId="0">
      <selection activeCell="H16" sqref="H16"/>
    </sheetView>
  </sheetViews>
  <sheetFormatPr defaultRowHeight="15"/>
  <cols>
    <col min="9" max="9" width="16.85546875" customWidth="1"/>
  </cols>
  <sheetData>
    <row r="2" spans="1:9" ht="31.5">
      <c r="A2" s="245" t="s">
        <v>0</v>
      </c>
      <c r="B2" s="245"/>
      <c r="C2" s="245"/>
      <c r="D2" s="245"/>
      <c r="E2" s="245"/>
      <c r="F2" s="245"/>
      <c r="G2" s="245"/>
      <c r="H2" s="245"/>
      <c r="I2" s="245"/>
    </row>
    <row r="5" spans="1:9" ht="31.5">
      <c r="A5" s="244" t="s">
        <v>4</v>
      </c>
      <c r="B5" s="244"/>
      <c r="C5" s="244"/>
      <c r="D5" s="244"/>
      <c r="E5" s="244"/>
      <c r="F5" s="244"/>
      <c r="G5" s="244"/>
      <c r="H5" s="244"/>
      <c r="I5" s="244"/>
    </row>
    <row r="6" spans="1:9" ht="31.5">
      <c r="A6" s="244" t="s">
        <v>5</v>
      </c>
      <c r="B6" s="244"/>
      <c r="C6" s="244"/>
      <c r="D6" s="244"/>
      <c r="E6" s="244"/>
      <c r="F6" s="244"/>
      <c r="G6" s="244"/>
      <c r="H6" s="244"/>
      <c r="I6" s="244"/>
    </row>
    <row r="8" spans="1:9" ht="31.5">
      <c r="A8" s="245" t="s">
        <v>434</v>
      </c>
      <c r="B8" s="245"/>
      <c r="C8" s="245"/>
      <c r="D8" s="245"/>
      <c r="E8" s="245"/>
      <c r="F8" s="245"/>
      <c r="G8" s="245"/>
      <c r="H8" s="245"/>
      <c r="I8" s="245"/>
    </row>
    <row r="9" spans="1:9" ht="31.5">
      <c r="A9" s="245" t="s">
        <v>435</v>
      </c>
      <c r="B9" s="245"/>
      <c r="C9" s="245"/>
      <c r="D9" s="245"/>
      <c r="E9" s="245"/>
      <c r="F9" s="245"/>
      <c r="G9" s="245"/>
      <c r="H9" s="245"/>
      <c r="I9" s="245"/>
    </row>
    <row r="13" spans="1:9" ht="31.5">
      <c r="A13" s="244" t="s">
        <v>6</v>
      </c>
      <c r="B13" s="244"/>
      <c r="C13" s="244"/>
      <c r="D13" s="244"/>
      <c r="E13" s="244"/>
      <c r="F13" s="244"/>
      <c r="G13" s="244"/>
      <c r="H13" s="244"/>
      <c r="I13" s="244"/>
    </row>
    <row r="14" spans="1:9" ht="31.5">
      <c r="A14" s="244" t="s">
        <v>7</v>
      </c>
      <c r="B14" s="244"/>
      <c r="C14" s="244"/>
      <c r="D14" s="244"/>
      <c r="E14" s="244"/>
      <c r="F14" s="244"/>
      <c r="G14" s="244"/>
      <c r="H14" s="244"/>
      <c r="I14" s="244"/>
    </row>
    <row r="15" spans="1:9" ht="31.5">
      <c r="A15" s="244" t="s">
        <v>8</v>
      </c>
      <c r="B15" s="244"/>
      <c r="C15" s="244"/>
      <c r="D15" s="244"/>
      <c r="E15" s="244"/>
      <c r="F15" s="244"/>
      <c r="G15" s="244"/>
      <c r="H15" s="244"/>
      <c r="I15" s="244"/>
    </row>
    <row r="17" spans="1:9" ht="31.5">
      <c r="A17" s="245" t="s">
        <v>9</v>
      </c>
      <c r="B17" s="245"/>
      <c r="C17" s="245"/>
      <c r="D17" s="245"/>
      <c r="E17" s="245"/>
      <c r="F17" s="245"/>
      <c r="G17" s="245"/>
      <c r="H17" s="245"/>
      <c r="I17" s="245"/>
    </row>
    <row r="18" spans="1:9" ht="31.5">
      <c r="A18" s="245" t="s">
        <v>10</v>
      </c>
      <c r="B18" s="245"/>
      <c r="C18" s="245"/>
      <c r="D18" s="245"/>
      <c r="E18" s="245"/>
      <c r="F18" s="245"/>
      <c r="G18" s="245"/>
      <c r="H18" s="245"/>
      <c r="I18" s="245"/>
    </row>
    <row r="20" spans="1:9" ht="31.5">
      <c r="A20" s="244" t="s">
        <v>3</v>
      </c>
      <c r="B20" s="244"/>
      <c r="C20" s="244"/>
      <c r="D20" s="244"/>
      <c r="E20" s="244"/>
      <c r="F20" s="244"/>
      <c r="G20" s="244"/>
      <c r="H20" s="244"/>
      <c r="I20" s="244"/>
    </row>
    <row r="21" spans="1:9" ht="31.5">
      <c r="A21" s="244" t="s">
        <v>1</v>
      </c>
      <c r="B21" s="244"/>
      <c r="C21" s="244"/>
      <c r="D21" s="244"/>
      <c r="E21" s="244"/>
      <c r="F21" s="244"/>
      <c r="G21" s="244"/>
      <c r="H21" s="244"/>
      <c r="I21" s="244"/>
    </row>
    <row r="35" spans="1:9" ht="31.5">
      <c r="A35" s="244" t="s">
        <v>2</v>
      </c>
      <c r="B35" s="244"/>
      <c r="C35" s="244"/>
      <c r="D35" s="244"/>
      <c r="E35" s="244"/>
      <c r="F35" s="244"/>
      <c r="G35" s="244"/>
      <c r="H35" s="244"/>
      <c r="I35" s="244"/>
    </row>
  </sheetData>
  <mergeCells count="13">
    <mergeCell ref="A20:I20"/>
    <mergeCell ref="A21:I21"/>
    <mergeCell ref="A35:I35"/>
    <mergeCell ref="A14:I14"/>
    <mergeCell ref="A15:I15"/>
    <mergeCell ref="A17:I17"/>
    <mergeCell ref="A18:I18"/>
    <mergeCell ref="A13:I13"/>
    <mergeCell ref="A2:I2"/>
    <mergeCell ref="A5:I5"/>
    <mergeCell ref="A6:I6"/>
    <mergeCell ref="A8:I8"/>
    <mergeCell ref="A9:I9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Q6" sqref="Q6"/>
    </sheetView>
  </sheetViews>
  <sheetFormatPr defaultRowHeight="15"/>
  <cols>
    <col min="1" max="1" width="36.85546875" customWidth="1"/>
    <col min="2" max="2" width="13.85546875" customWidth="1"/>
  </cols>
  <sheetData>
    <row r="1" spans="1:14" ht="15.7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203" t="s">
        <v>363</v>
      </c>
    </row>
    <row r="2" spans="1:14" ht="15.7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15.75">
      <c r="A3" s="401" t="s">
        <v>461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158"/>
      <c r="N3" s="158"/>
    </row>
    <row r="4" spans="1:14" ht="15.7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58"/>
      <c r="N4" s="158"/>
    </row>
    <row r="5" spans="1:14" ht="45" customHeight="1">
      <c r="A5" s="180" t="s">
        <v>13</v>
      </c>
      <c r="B5" s="402" t="s">
        <v>365</v>
      </c>
      <c r="C5" s="402"/>
      <c r="D5" s="402"/>
      <c r="E5" s="403"/>
      <c r="F5" s="403"/>
      <c r="G5" s="403"/>
      <c r="H5" s="403"/>
      <c r="I5" s="403"/>
      <c r="J5" s="403"/>
      <c r="K5" s="403"/>
      <c r="L5" s="403"/>
      <c r="M5" s="403"/>
      <c r="N5" s="403"/>
    </row>
    <row r="6" spans="1:14" ht="15.75">
      <c r="A6" s="180" t="s">
        <v>15</v>
      </c>
      <c r="B6" s="392">
        <v>7453019764</v>
      </c>
      <c r="C6" s="392"/>
      <c r="D6" s="392"/>
      <c r="E6" s="403"/>
      <c r="F6" s="403"/>
      <c r="G6" s="403"/>
      <c r="H6" s="403"/>
      <c r="I6" s="403"/>
      <c r="J6" s="403"/>
      <c r="K6" s="403"/>
      <c r="L6" s="403"/>
      <c r="M6" s="403"/>
      <c r="N6" s="403"/>
    </row>
    <row r="7" spans="1:14" ht="15.75">
      <c r="A7" s="180" t="s">
        <v>16</v>
      </c>
      <c r="B7" s="392">
        <v>745301001</v>
      </c>
      <c r="C7" s="392"/>
      <c r="D7" s="392"/>
      <c r="E7" s="403"/>
      <c r="F7" s="403"/>
      <c r="G7" s="403"/>
      <c r="H7" s="403"/>
      <c r="I7" s="403"/>
      <c r="J7" s="403"/>
      <c r="K7" s="403"/>
      <c r="L7" s="403"/>
      <c r="M7" s="403"/>
      <c r="N7" s="403"/>
    </row>
    <row r="8" spans="1:14" ht="15.75">
      <c r="A8" s="180" t="s">
        <v>55</v>
      </c>
      <c r="B8" s="392" t="s">
        <v>366</v>
      </c>
      <c r="C8" s="392"/>
      <c r="D8" s="392"/>
      <c r="E8" s="403"/>
      <c r="F8" s="403"/>
      <c r="G8" s="403"/>
      <c r="H8" s="403"/>
      <c r="I8" s="403"/>
      <c r="J8" s="403"/>
      <c r="K8" s="403"/>
      <c r="L8" s="403"/>
      <c r="M8" s="403"/>
      <c r="N8" s="403"/>
    </row>
    <row r="9" spans="1:14" ht="15.7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400" t="s">
        <v>394</v>
      </c>
      <c r="N9" s="400"/>
    </row>
    <row r="10" spans="1:14" ht="15.75">
      <c r="A10" s="404" t="s">
        <v>371</v>
      </c>
      <c r="B10" s="404" t="s">
        <v>443</v>
      </c>
      <c r="C10" s="405" t="s">
        <v>442</v>
      </c>
      <c r="D10" s="405"/>
      <c r="E10" s="405"/>
      <c r="F10" s="405"/>
      <c r="G10" s="405"/>
      <c r="H10" s="405"/>
      <c r="I10" s="405"/>
      <c r="J10" s="405"/>
      <c r="K10" s="405"/>
      <c r="L10" s="405"/>
      <c r="M10" s="404" t="s">
        <v>354</v>
      </c>
      <c r="N10" s="404"/>
    </row>
    <row r="11" spans="1:14" ht="15.75">
      <c r="A11" s="404"/>
      <c r="B11" s="404"/>
      <c r="C11" s="405" t="s">
        <v>395</v>
      </c>
      <c r="D11" s="405"/>
      <c r="E11" s="405"/>
      <c r="F11" s="405"/>
      <c r="G11" s="405"/>
      <c r="H11" s="405" t="s">
        <v>396</v>
      </c>
      <c r="I11" s="405"/>
      <c r="J11" s="405"/>
      <c r="K11" s="405"/>
      <c r="L11" s="405"/>
      <c r="M11" s="404"/>
      <c r="N11" s="404"/>
    </row>
    <row r="12" spans="1:14" ht="15.75">
      <c r="A12" s="404"/>
      <c r="B12" s="404"/>
      <c r="C12" s="162" t="s">
        <v>318</v>
      </c>
      <c r="D12" s="162" t="s">
        <v>397</v>
      </c>
      <c r="E12" s="162" t="s">
        <v>398</v>
      </c>
      <c r="F12" s="162" t="s">
        <v>399</v>
      </c>
      <c r="G12" s="162" t="s">
        <v>400</v>
      </c>
      <c r="H12" s="162" t="s">
        <v>318</v>
      </c>
      <c r="I12" s="162" t="s">
        <v>397</v>
      </c>
      <c r="J12" s="162" t="s">
        <v>398</v>
      </c>
      <c r="K12" s="162" t="s">
        <v>399</v>
      </c>
      <c r="L12" s="162" t="s">
        <v>400</v>
      </c>
      <c r="M12" s="404"/>
      <c r="N12" s="404"/>
    </row>
    <row r="13" spans="1:14" ht="15.75">
      <c r="A13" s="159" t="s">
        <v>318</v>
      </c>
      <c r="B13" s="159">
        <v>0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405"/>
      <c r="N13" s="405"/>
    </row>
    <row r="14" spans="1:14" ht="15.75">
      <c r="A14" s="159" t="s">
        <v>356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405"/>
      <c r="N14" s="405"/>
    </row>
    <row r="15" spans="1:14" ht="15.75">
      <c r="A15" s="159" t="s">
        <v>401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405"/>
      <c r="N15" s="405"/>
    </row>
    <row r="16" spans="1:14" ht="15.75">
      <c r="A16" s="159" t="s">
        <v>358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405"/>
      <c r="N16" s="405"/>
    </row>
    <row r="17" spans="1:14" ht="15.7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ht="15.7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</row>
    <row r="19" spans="1:14" ht="15.75">
      <c r="A19" s="158" t="s">
        <v>390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</row>
    <row r="20" spans="1:14" ht="30.75" customHeight="1">
      <c r="A20" s="406" t="s">
        <v>402</v>
      </c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158"/>
      <c r="N20" s="158"/>
    </row>
  </sheetData>
  <mergeCells count="17">
    <mergeCell ref="M13:N13"/>
    <mergeCell ref="M14:N14"/>
    <mergeCell ref="M15:N15"/>
    <mergeCell ref="M16:N16"/>
    <mergeCell ref="A20:L20"/>
    <mergeCell ref="A10:A12"/>
    <mergeCell ref="B10:B12"/>
    <mergeCell ref="C10:L10"/>
    <mergeCell ref="M10:N12"/>
    <mergeCell ref="C11:G11"/>
    <mergeCell ref="H11:L11"/>
    <mergeCell ref="M9:N9"/>
    <mergeCell ref="A3:L3"/>
    <mergeCell ref="B5:N5"/>
    <mergeCell ref="B6:N6"/>
    <mergeCell ref="B7:N7"/>
    <mergeCell ref="B8:N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B7" sqref="B7"/>
    </sheetView>
  </sheetViews>
  <sheetFormatPr defaultRowHeight="15"/>
  <cols>
    <col min="1" max="1" width="38.5703125" customWidth="1"/>
    <col min="2" max="2" width="56.7109375" customWidth="1"/>
  </cols>
  <sheetData>
    <row r="1" spans="1:2">
      <c r="A1" s="247" t="s">
        <v>403</v>
      </c>
      <c r="B1" s="407"/>
    </row>
    <row r="2" spans="1:2" ht="86.25" customHeight="1">
      <c r="A2" s="407"/>
      <c r="B2" s="407"/>
    </row>
    <row r="3" spans="1:2" ht="78.75">
      <c r="A3" s="204" t="s">
        <v>404</v>
      </c>
      <c r="B3" s="205" t="s">
        <v>405</v>
      </c>
    </row>
    <row r="4" spans="1:2">
      <c r="A4" s="47" t="s">
        <v>15</v>
      </c>
      <c r="B4" s="69">
        <v>7452019764</v>
      </c>
    </row>
    <row r="5" spans="1:2">
      <c r="A5" s="47" t="s">
        <v>16</v>
      </c>
      <c r="B5" s="69">
        <v>745301001</v>
      </c>
    </row>
    <row r="6" spans="1:2">
      <c r="A6" s="47" t="s">
        <v>55</v>
      </c>
      <c r="B6" s="69" t="s">
        <v>406</v>
      </c>
    </row>
    <row r="7" spans="1:2">
      <c r="A7" s="47" t="s">
        <v>188</v>
      </c>
      <c r="B7" s="220" t="s">
        <v>434</v>
      </c>
    </row>
    <row r="10" spans="1:2">
      <c r="A10" s="206" t="s">
        <v>342</v>
      </c>
      <c r="B10" s="206" t="s">
        <v>59</v>
      </c>
    </row>
    <row r="11" spans="1:2" ht="60">
      <c r="A11" s="207" t="s">
        <v>407</v>
      </c>
      <c r="B11" s="208" t="s">
        <v>203</v>
      </c>
    </row>
    <row r="12" spans="1:2" ht="45">
      <c r="A12" s="207" t="s">
        <v>408</v>
      </c>
      <c r="B12" s="208" t="s">
        <v>203</v>
      </c>
    </row>
    <row r="13" spans="1:2" ht="60">
      <c r="A13" s="207" t="s">
        <v>409</v>
      </c>
      <c r="B13" s="208" t="s">
        <v>203</v>
      </c>
    </row>
    <row r="14" spans="1:2" ht="30">
      <c r="A14" s="207" t="s">
        <v>410</v>
      </c>
      <c r="B14" s="208" t="s">
        <v>203</v>
      </c>
    </row>
    <row r="15" spans="1:2">
      <c r="A15" s="10"/>
      <c r="B15" s="10"/>
    </row>
    <row r="16" spans="1:2">
      <c r="A16" s="10"/>
      <c r="B16" s="10"/>
    </row>
    <row r="17" spans="1:2" ht="41.25" customHeight="1">
      <c r="A17" s="333" t="s">
        <v>411</v>
      </c>
      <c r="B17" s="333"/>
    </row>
    <row r="18" spans="1:2" ht="57.75" customHeight="1">
      <c r="A18" s="333" t="s">
        <v>412</v>
      </c>
      <c r="B18" s="333"/>
    </row>
  </sheetData>
  <mergeCells count="3">
    <mergeCell ref="A1:B2"/>
    <mergeCell ref="A17:B17"/>
    <mergeCell ref="A18:B18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H14" sqref="H14"/>
    </sheetView>
  </sheetViews>
  <sheetFormatPr defaultRowHeight="15"/>
  <cols>
    <col min="1" max="1" width="46.140625" customWidth="1"/>
    <col min="8" max="8" width="12.42578125" customWidth="1"/>
    <col min="9" max="9" width="23.85546875" customWidth="1"/>
    <col min="10" max="10" width="9.140625" hidden="1" customWidth="1"/>
  </cols>
  <sheetData>
    <row r="1" spans="1:10" ht="128.25" customHeight="1">
      <c r="A1" s="307" t="s">
        <v>413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>
      <c r="A2" s="209"/>
      <c r="B2" s="209"/>
      <c r="C2" s="209"/>
      <c r="D2" s="209"/>
      <c r="E2" s="209"/>
      <c r="F2" s="209"/>
      <c r="G2" s="209"/>
      <c r="H2" s="209"/>
      <c r="I2" s="209"/>
      <c r="J2" s="209"/>
    </row>
    <row r="3" spans="1:10" ht="75" customHeight="1">
      <c r="A3" s="45" t="s">
        <v>13</v>
      </c>
      <c r="B3" s="411" t="s">
        <v>405</v>
      </c>
      <c r="C3" s="411"/>
      <c r="D3" s="411"/>
      <c r="E3" s="411"/>
      <c r="F3" s="403"/>
      <c r="G3" s="403"/>
      <c r="H3" s="403"/>
      <c r="I3" s="403"/>
      <c r="J3" s="10"/>
    </row>
    <row r="4" spans="1:10">
      <c r="A4" s="47" t="s">
        <v>15</v>
      </c>
      <c r="B4" s="412">
        <v>7453019764</v>
      </c>
      <c r="C4" s="412"/>
      <c r="D4" s="412"/>
      <c r="E4" s="412"/>
      <c r="F4" s="403"/>
      <c r="G4" s="403"/>
      <c r="H4" s="403"/>
      <c r="I4" s="403"/>
      <c r="J4" s="10"/>
    </row>
    <row r="5" spans="1:10">
      <c r="A5" s="47" t="s">
        <v>16</v>
      </c>
      <c r="B5" s="412">
        <v>745301001</v>
      </c>
      <c r="C5" s="412"/>
      <c r="D5" s="412"/>
      <c r="E5" s="412"/>
      <c r="F5" s="403"/>
      <c r="G5" s="403"/>
      <c r="H5" s="403"/>
      <c r="I5" s="403"/>
      <c r="J5" s="10"/>
    </row>
    <row r="6" spans="1:10">
      <c r="A6" s="47" t="s">
        <v>55</v>
      </c>
      <c r="B6" s="412" t="s">
        <v>414</v>
      </c>
      <c r="C6" s="412"/>
      <c r="D6" s="412"/>
      <c r="E6" s="412"/>
      <c r="F6" s="403"/>
      <c r="G6" s="403"/>
      <c r="H6" s="403"/>
      <c r="I6" s="403"/>
      <c r="J6" s="10"/>
    </row>
    <row r="7" spans="1:10">
      <c r="A7" s="47" t="s">
        <v>415</v>
      </c>
      <c r="B7" s="412" t="s">
        <v>437</v>
      </c>
      <c r="C7" s="412"/>
      <c r="D7" s="412"/>
      <c r="E7" s="412"/>
      <c r="F7" s="403"/>
      <c r="G7" s="403"/>
      <c r="H7" s="403"/>
      <c r="I7" s="403"/>
      <c r="J7" s="10"/>
    </row>
    <row r="8" spans="1:10">
      <c r="A8" s="210"/>
      <c r="B8" s="211"/>
      <c r="C8" s="211"/>
      <c r="D8" s="211"/>
      <c r="E8" s="211"/>
      <c r="F8" s="10"/>
      <c r="G8" s="10"/>
      <c r="H8" s="10"/>
      <c r="I8" s="10"/>
      <c r="J8" s="10"/>
    </row>
    <row r="9" spans="1:10" ht="92.25" customHeight="1">
      <c r="A9" s="408" t="s">
        <v>416</v>
      </c>
      <c r="B9" s="409"/>
      <c r="C9" s="409"/>
      <c r="D9" s="409"/>
      <c r="E9" s="409"/>
      <c r="F9" s="410"/>
      <c r="G9" s="410"/>
      <c r="H9" s="410"/>
      <c r="I9" s="410"/>
    </row>
    <row r="10" spans="1:10" ht="42" customHeight="1">
      <c r="A10" s="408" t="s">
        <v>430</v>
      </c>
      <c r="B10" s="409"/>
      <c r="C10" s="409"/>
      <c r="D10" s="409"/>
      <c r="E10" s="409"/>
      <c r="F10" s="410"/>
      <c r="G10" s="410"/>
      <c r="H10" s="410"/>
      <c r="I10" s="410"/>
    </row>
  </sheetData>
  <mergeCells count="8">
    <mergeCell ref="A10:I10"/>
    <mergeCell ref="A9:I9"/>
    <mergeCell ref="A1:J1"/>
    <mergeCell ref="B3:I3"/>
    <mergeCell ref="B4:I4"/>
    <mergeCell ref="B5:I5"/>
    <mergeCell ref="B6:I6"/>
    <mergeCell ref="B7:I7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F12" sqref="F12"/>
    </sheetView>
  </sheetViews>
  <sheetFormatPr defaultRowHeight="15"/>
  <cols>
    <col min="1" max="1" width="31.5703125" customWidth="1"/>
    <col min="2" max="2" width="63.7109375" customWidth="1"/>
  </cols>
  <sheetData>
    <row r="1" spans="1:2" ht="97.5" customHeight="1">
      <c r="A1" s="413" t="s">
        <v>417</v>
      </c>
      <c r="B1" s="413"/>
    </row>
    <row r="2" spans="1:2" ht="15.75">
      <c r="A2" s="212"/>
      <c r="B2" s="212"/>
    </row>
    <row r="3" spans="1:2" ht="63">
      <c r="A3" s="163" t="s">
        <v>13</v>
      </c>
      <c r="B3" s="205" t="s">
        <v>405</v>
      </c>
    </row>
    <row r="4" spans="1:2" ht="15.75">
      <c r="A4" s="159" t="s">
        <v>15</v>
      </c>
      <c r="B4" s="213">
        <v>7453019764</v>
      </c>
    </row>
    <row r="5" spans="1:2" ht="15.75">
      <c r="A5" s="159" t="s">
        <v>16</v>
      </c>
      <c r="B5" s="213">
        <v>745301001</v>
      </c>
    </row>
    <row r="6" spans="1:2" ht="15.75">
      <c r="A6" s="159" t="s">
        <v>415</v>
      </c>
      <c r="B6" s="218" t="s">
        <v>437</v>
      </c>
    </row>
    <row r="7" spans="1:2" ht="15.75">
      <c r="A7" s="214"/>
      <c r="B7" s="214"/>
    </row>
    <row r="8" spans="1:2" ht="78.75">
      <c r="A8" s="165" t="s">
        <v>418</v>
      </c>
      <c r="B8" s="34" t="s">
        <v>419</v>
      </c>
    </row>
    <row r="9" spans="1:2" ht="15.75">
      <c r="A9" s="28" t="s">
        <v>420</v>
      </c>
      <c r="B9" s="163" t="s">
        <v>421</v>
      </c>
    </row>
    <row r="10" spans="1:2" ht="15.75">
      <c r="A10" s="28" t="s">
        <v>422</v>
      </c>
      <c r="B10" s="34" t="s">
        <v>18</v>
      </c>
    </row>
    <row r="11" spans="1:2" ht="15.75">
      <c r="A11" s="28" t="s">
        <v>423</v>
      </c>
      <c r="B11" s="215" t="s">
        <v>424</v>
      </c>
    </row>
    <row r="12" spans="1:2" ht="53.25" customHeight="1">
      <c r="A12" s="28" t="s">
        <v>425</v>
      </c>
      <c r="B12" s="216" t="s">
        <v>429</v>
      </c>
    </row>
    <row r="13" spans="1:2" ht="15.75">
      <c r="A13" s="158"/>
      <c r="B13" s="158"/>
    </row>
    <row r="14" spans="1:2" ht="33.75" customHeight="1">
      <c r="A14" s="180" t="s">
        <v>426</v>
      </c>
      <c r="B14" s="180"/>
    </row>
    <row r="15" spans="1:2" ht="52.5" customHeight="1">
      <c r="A15" s="414" t="s">
        <v>427</v>
      </c>
      <c r="B15" s="415"/>
    </row>
    <row r="16" spans="1:2" ht="68.25" customHeight="1">
      <c r="A16" s="416" t="s">
        <v>428</v>
      </c>
      <c r="B16" s="417"/>
    </row>
  </sheetData>
  <mergeCells count="3">
    <mergeCell ref="A1:B1"/>
    <mergeCell ref="A15:B15"/>
    <mergeCell ref="A16:B16"/>
  </mergeCells>
  <hyperlinks>
    <hyperlink ref="B11" r:id="rId1"/>
  </hyperlinks>
  <pageMargins left="0.25" right="0.25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89"/>
  <sheetViews>
    <sheetView topLeftCell="A67" workbookViewId="0">
      <selection activeCell="B79" sqref="B79:B83"/>
    </sheetView>
  </sheetViews>
  <sheetFormatPr defaultRowHeight="15"/>
  <cols>
    <col min="1" max="1" width="40.140625" customWidth="1"/>
    <col min="2" max="2" width="57.7109375" customWidth="1"/>
  </cols>
  <sheetData>
    <row r="1" spans="1:2" ht="70.5" customHeight="1" thickBot="1">
      <c r="A1" s="307" t="s">
        <v>237</v>
      </c>
      <c r="B1" s="308"/>
    </row>
    <row r="2" spans="1:2" ht="75.75" thickTop="1">
      <c r="A2" s="45" t="s">
        <v>13</v>
      </c>
      <c r="B2" s="68" t="s">
        <v>14</v>
      </c>
    </row>
    <row r="3" spans="1:2">
      <c r="A3" s="47" t="s">
        <v>15</v>
      </c>
      <c r="B3" s="14">
        <v>7453019764</v>
      </c>
    </row>
    <row r="4" spans="1:2">
      <c r="A4" s="47" t="s">
        <v>16</v>
      </c>
      <c r="B4" s="14">
        <v>745301001</v>
      </c>
    </row>
    <row r="5" spans="1:2">
      <c r="A5" s="47" t="s">
        <v>55</v>
      </c>
      <c r="B5" s="14" t="s">
        <v>66</v>
      </c>
    </row>
    <row r="6" spans="1:2" ht="15.75" thickBot="1">
      <c r="A6" s="47" t="s">
        <v>188</v>
      </c>
      <c r="B6" s="219" t="s">
        <v>434</v>
      </c>
    </row>
    <row r="7" spans="1:2" ht="16.5" thickTop="1" thickBot="1">
      <c r="A7" s="50" t="s">
        <v>78</v>
      </c>
      <c r="B7" s="70" t="s">
        <v>59</v>
      </c>
    </row>
    <row r="8" spans="1:2" ht="15.75" thickTop="1">
      <c r="A8" s="71" t="s">
        <v>238</v>
      </c>
      <c r="B8" s="442">
        <v>1524.068</v>
      </c>
    </row>
    <row r="9" spans="1:2">
      <c r="A9" s="71" t="s">
        <v>87</v>
      </c>
      <c r="B9" s="72"/>
    </row>
    <row r="10" spans="1:2">
      <c r="A10" s="73" t="s">
        <v>239</v>
      </c>
      <c r="B10" s="72"/>
    </row>
    <row r="11" spans="1:2">
      <c r="A11" s="73" t="s">
        <v>240</v>
      </c>
      <c r="B11" s="72"/>
    </row>
    <row r="12" spans="1:2">
      <c r="A12" s="73" t="s">
        <v>241</v>
      </c>
      <c r="B12" s="72"/>
    </row>
    <row r="13" spans="1:2">
      <c r="A13" s="73" t="s">
        <v>92</v>
      </c>
      <c r="B13" s="72"/>
    </row>
    <row r="14" spans="1:2">
      <c r="A14" s="71" t="s">
        <v>242</v>
      </c>
      <c r="B14" s="72"/>
    </row>
    <row r="15" spans="1:2" ht="30">
      <c r="A15" s="73" t="s">
        <v>243</v>
      </c>
      <c r="B15" s="72"/>
    </row>
    <row r="16" spans="1:2" ht="45">
      <c r="A16" s="73" t="s">
        <v>244</v>
      </c>
      <c r="B16" s="72"/>
    </row>
    <row r="17" spans="1:2">
      <c r="A17" s="73" t="s">
        <v>245</v>
      </c>
      <c r="B17" s="72"/>
    </row>
    <row r="18" spans="1:2">
      <c r="A18" s="73" t="s">
        <v>92</v>
      </c>
      <c r="B18" s="72"/>
    </row>
    <row r="19" spans="1:2">
      <c r="A19" s="74" t="s">
        <v>99</v>
      </c>
      <c r="B19" s="75"/>
    </row>
    <row r="20" spans="1:2" ht="30">
      <c r="A20" s="73" t="s">
        <v>246</v>
      </c>
      <c r="B20" s="75"/>
    </row>
    <row r="21" spans="1:2">
      <c r="A21" s="73" t="s">
        <v>247</v>
      </c>
      <c r="B21" s="72"/>
    </row>
    <row r="22" spans="1:2">
      <c r="A22" s="73" t="s">
        <v>245</v>
      </c>
      <c r="B22" s="75"/>
    </row>
    <row r="23" spans="1:2">
      <c r="A23" s="73" t="s">
        <v>92</v>
      </c>
      <c r="B23" s="72"/>
    </row>
    <row r="24" spans="1:2">
      <c r="A24" s="74" t="s">
        <v>103</v>
      </c>
      <c r="B24" s="72"/>
    </row>
    <row r="25" spans="1:2" ht="30">
      <c r="A25" s="73" t="s">
        <v>248</v>
      </c>
      <c r="B25" s="72"/>
    </row>
    <row r="26" spans="1:2" ht="30">
      <c r="A26" s="73" t="s">
        <v>249</v>
      </c>
      <c r="B26" s="72"/>
    </row>
    <row r="27" spans="1:2">
      <c r="A27" s="73" t="s">
        <v>245</v>
      </c>
      <c r="B27" s="72"/>
    </row>
    <row r="28" spans="1:2">
      <c r="A28" s="73" t="s">
        <v>92</v>
      </c>
      <c r="B28" s="72"/>
    </row>
    <row r="29" spans="1:2">
      <c r="A29" s="71" t="s">
        <v>105</v>
      </c>
      <c r="B29" s="72"/>
    </row>
    <row r="30" spans="1:2" ht="30">
      <c r="A30" s="73" t="s">
        <v>250</v>
      </c>
      <c r="B30" s="72"/>
    </row>
    <row r="31" spans="1:2" ht="30">
      <c r="A31" s="73" t="s">
        <v>249</v>
      </c>
      <c r="B31" s="72"/>
    </row>
    <row r="32" spans="1:2">
      <c r="A32" s="73" t="s">
        <v>251</v>
      </c>
      <c r="B32" s="72"/>
    </row>
    <row r="33" spans="1:2">
      <c r="A33" s="73" t="s">
        <v>92</v>
      </c>
      <c r="B33" s="72"/>
    </row>
    <row r="34" spans="1:2">
      <c r="A34" s="71" t="s">
        <v>107</v>
      </c>
      <c r="B34" s="72"/>
    </row>
    <row r="35" spans="1:2">
      <c r="A35" s="73" t="s">
        <v>252</v>
      </c>
      <c r="B35" s="72"/>
    </row>
    <row r="36" spans="1:2" ht="30">
      <c r="A36" s="73" t="s">
        <v>253</v>
      </c>
      <c r="B36" s="72"/>
    </row>
    <row r="37" spans="1:2">
      <c r="A37" s="73" t="s">
        <v>254</v>
      </c>
      <c r="B37" s="72"/>
    </row>
    <row r="38" spans="1:2">
      <c r="A38" s="73" t="s">
        <v>92</v>
      </c>
      <c r="B38" s="72"/>
    </row>
    <row r="39" spans="1:2">
      <c r="A39" s="71" t="s">
        <v>255</v>
      </c>
      <c r="B39" s="72"/>
    </row>
    <row r="40" spans="1:2">
      <c r="A40" s="73" t="s">
        <v>256</v>
      </c>
      <c r="B40" s="72"/>
    </row>
    <row r="41" spans="1:2" ht="30">
      <c r="A41" s="73" t="s">
        <v>253</v>
      </c>
      <c r="B41" s="72"/>
    </row>
    <row r="42" spans="1:2">
      <c r="A42" s="73" t="s">
        <v>254</v>
      </c>
      <c r="B42" s="72"/>
    </row>
    <row r="43" spans="1:2">
      <c r="A43" s="73" t="s">
        <v>92</v>
      </c>
      <c r="B43" s="72"/>
    </row>
    <row r="44" spans="1:2">
      <c r="A44" s="71" t="s">
        <v>257</v>
      </c>
      <c r="B44" s="72"/>
    </row>
    <row r="45" spans="1:2" ht="30">
      <c r="A45" s="73" t="s">
        <v>258</v>
      </c>
      <c r="B45" s="72"/>
    </row>
    <row r="46" spans="1:2" ht="30">
      <c r="A46" s="73" t="s">
        <v>253</v>
      </c>
      <c r="B46" s="72"/>
    </row>
    <row r="47" spans="1:2">
      <c r="A47" s="73" t="s">
        <v>254</v>
      </c>
      <c r="B47" s="72"/>
    </row>
    <row r="48" spans="1:2">
      <c r="A48" s="73" t="s">
        <v>92</v>
      </c>
      <c r="B48" s="72"/>
    </row>
    <row r="49" spans="1:2">
      <c r="A49" s="71" t="s">
        <v>259</v>
      </c>
      <c r="B49" s="72"/>
    </row>
    <row r="50" spans="1:2">
      <c r="A50" s="73" t="s">
        <v>260</v>
      </c>
      <c r="B50" s="72"/>
    </row>
    <row r="51" spans="1:2" ht="30">
      <c r="A51" s="73" t="s">
        <v>253</v>
      </c>
      <c r="B51" s="72"/>
    </row>
    <row r="52" spans="1:2">
      <c r="A52" s="73" t="s">
        <v>254</v>
      </c>
      <c r="B52" s="72"/>
    </row>
    <row r="53" spans="1:2">
      <c r="A53" s="73" t="s">
        <v>92</v>
      </c>
      <c r="B53" s="72"/>
    </row>
    <row r="54" spans="1:2">
      <c r="A54" s="71" t="s">
        <v>261</v>
      </c>
      <c r="B54" s="72"/>
    </row>
    <row r="55" spans="1:2">
      <c r="A55" s="73" t="s">
        <v>262</v>
      </c>
      <c r="B55" s="72"/>
    </row>
    <row r="56" spans="1:2" ht="30">
      <c r="A56" s="73" t="s">
        <v>253</v>
      </c>
      <c r="B56" s="72"/>
    </row>
    <row r="57" spans="1:2">
      <c r="A57" s="73" t="s">
        <v>254</v>
      </c>
      <c r="B57" s="72"/>
    </row>
    <row r="58" spans="1:2">
      <c r="A58" s="73" t="s">
        <v>92</v>
      </c>
      <c r="B58" s="72"/>
    </row>
    <row r="59" spans="1:2">
      <c r="A59" s="71" t="s">
        <v>263</v>
      </c>
      <c r="B59" s="72"/>
    </row>
    <row r="60" spans="1:2">
      <c r="A60" s="73" t="s">
        <v>264</v>
      </c>
      <c r="B60" s="72"/>
    </row>
    <row r="61" spans="1:2" ht="30">
      <c r="A61" s="73" t="s">
        <v>253</v>
      </c>
      <c r="B61" s="72"/>
    </row>
    <row r="62" spans="1:2">
      <c r="A62" s="73" t="s">
        <v>254</v>
      </c>
      <c r="B62" s="72"/>
    </row>
    <row r="63" spans="1:2">
      <c r="A63" s="73" t="s">
        <v>92</v>
      </c>
      <c r="B63" s="72"/>
    </row>
    <row r="64" spans="1:2">
      <c r="A64" s="71" t="s">
        <v>265</v>
      </c>
      <c r="B64" s="72"/>
    </row>
    <row r="65" spans="1:2">
      <c r="A65" s="73" t="s">
        <v>266</v>
      </c>
      <c r="B65" s="72"/>
    </row>
    <row r="66" spans="1:2" ht="30">
      <c r="A66" s="73" t="s">
        <v>253</v>
      </c>
      <c r="B66" s="72"/>
    </row>
    <row r="67" spans="1:2">
      <c r="A67" s="73" t="s">
        <v>254</v>
      </c>
      <c r="B67" s="72"/>
    </row>
    <row r="68" spans="1:2">
      <c r="A68" s="73" t="s">
        <v>92</v>
      </c>
      <c r="B68" s="72"/>
    </row>
    <row r="69" spans="1:2">
      <c r="A69" s="71" t="s">
        <v>267</v>
      </c>
      <c r="B69" s="72"/>
    </row>
    <row r="70" spans="1:2">
      <c r="A70" s="73" t="s">
        <v>268</v>
      </c>
      <c r="B70" s="72"/>
    </row>
    <row r="71" spans="1:2" ht="30">
      <c r="A71" s="73" t="s">
        <v>253</v>
      </c>
      <c r="B71" s="72"/>
    </row>
    <row r="72" spans="1:2">
      <c r="A72" s="73" t="s">
        <v>254</v>
      </c>
      <c r="B72" s="72"/>
    </row>
    <row r="73" spans="1:2">
      <c r="A73" s="73" t="s">
        <v>92</v>
      </c>
      <c r="B73" s="72"/>
    </row>
    <row r="74" spans="1:2">
      <c r="A74" s="71" t="s">
        <v>269</v>
      </c>
      <c r="B74" s="72"/>
    </row>
    <row r="75" spans="1:2" ht="30">
      <c r="A75" s="73" t="s">
        <v>270</v>
      </c>
      <c r="B75" s="72"/>
    </row>
    <row r="76" spans="1:2" ht="30">
      <c r="A76" s="73" t="s">
        <v>253</v>
      </c>
      <c r="B76" s="72"/>
    </row>
    <row r="77" spans="1:2">
      <c r="A77" s="73" t="s">
        <v>254</v>
      </c>
      <c r="B77" s="72"/>
    </row>
    <row r="78" spans="1:2">
      <c r="A78" s="73" t="s">
        <v>92</v>
      </c>
      <c r="B78" s="72"/>
    </row>
    <row r="79" spans="1:2" ht="30">
      <c r="A79" s="71" t="s">
        <v>271</v>
      </c>
      <c r="B79" s="443"/>
    </row>
    <row r="80" spans="1:2" ht="30">
      <c r="A80" s="73" t="s">
        <v>272</v>
      </c>
      <c r="B80" s="442">
        <v>1524.068</v>
      </c>
    </row>
    <row r="81" spans="1:2">
      <c r="A81" s="73" t="s">
        <v>92</v>
      </c>
      <c r="B81" s="76"/>
    </row>
    <row r="82" spans="1:2" ht="30">
      <c r="A82" s="73" t="s">
        <v>273</v>
      </c>
      <c r="B82" s="58">
        <v>5.9790000000000001</v>
      </c>
    </row>
    <row r="83" spans="1:2">
      <c r="A83" s="73" t="s">
        <v>274</v>
      </c>
      <c r="B83" s="442">
        <v>266.78300000000002</v>
      </c>
    </row>
    <row r="84" spans="1:2">
      <c r="A84" s="71" t="s">
        <v>275</v>
      </c>
      <c r="B84" s="77"/>
    </row>
    <row r="85" spans="1:2">
      <c r="A85" s="73" t="s">
        <v>276</v>
      </c>
      <c r="B85" s="72"/>
    </row>
    <row r="86" spans="1:2" ht="30">
      <c r="A86" s="73" t="s">
        <v>253</v>
      </c>
      <c r="B86" s="72"/>
    </row>
    <row r="87" spans="1:2">
      <c r="A87" s="73" t="s">
        <v>254</v>
      </c>
      <c r="B87" s="72"/>
    </row>
    <row r="88" spans="1:2" ht="15.75" thickBot="1">
      <c r="A88" s="73" t="s">
        <v>92</v>
      </c>
      <c r="B88" s="78"/>
    </row>
    <row r="89" spans="1:2" ht="33.75" customHeight="1">
      <c r="A89" s="79" t="s">
        <v>277</v>
      </c>
      <c r="B89" s="80"/>
    </row>
  </sheetData>
  <mergeCells count="1">
    <mergeCell ref="A1:B1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topLeftCell="A13" workbookViewId="0">
      <selection activeCell="Q12" sqref="Q12"/>
    </sheetView>
  </sheetViews>
  <sheetFormatPr defaultRowHeight="15"/>
  <cols>
    <col min="1" max="1" width="21.42578125" customWidth="1"/>
    <col min="2" max="2" width="10.85546875" customWidth="1"/>
    <col min="15" max="15" width="12.28515625" customWidth="1"/>
  </cols>
  <sheetData>
    <row r="1" spans="1:15" ht="25.5">
      <c r="A1" s="81" t="s">
        <v>278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>
      <c r="A2" s="83"/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8.75">
      <c r="A3" s="418" t="s">
        <v>279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84"/>
      <c r="M3" s="85"/>
      <c r="N3" s="85"/>
      <c r="O3" s="85"/>
    </row>
    <row r="4" spans="1:15" ht="18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85"/>
      <c r="O4" s="85"/>
    </row>
    <row r="5" spans="1:15" ht="18.75">
      <c r="A5" s="418" t="s">
        <v>434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84"/>
      <c r="M5" s="85"/>
      <c r="N5" s="85"/>
      <c r="O5" s="85"/>
    </row>
    <row r="6" spans="1:15">
      <c r="A6" s="83"/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>
      <c r="A7" s="86" t="s">
        <v>58</v>
      </c>
      <c r="B7" s="87"/>
      <c r="C7" s="86" t="s">
        <v>280</v>
      </c>
      <c r="D7" s="88" t="s">
        <v>281</v>
      </c>
      <c r="E7" s="86" t="s">
        <v>282</v>
      </c>
      <c r="F7" s="88" t="s">
        <v>283</v>
      </c>
      <c r="G7" s="86" t="s">
        <v>284</v>
      </c>
      <c r="H7" s="88" t="s">
        <v>285</v>
      </c>
      <c r="I7" s="86" t="s">
        <v>286</v>
      </c>
      <c r="J7" s="88" t="s">
        <v>287</v>
      </c>
      <c r="K7" s="86" t="s">
        <v>288</v>
      </c>
      <c r="L7" s="88" t="s">
        <v>289</v>
      </c>
      <c r="M7" s="86" t="s">
        <v>290</v>
      </c>
      <c r="N7" s="88" t="s">
        <v>291</v>
      </c>
      <c r="O7" s="89" t="s">
        <v>292</v>
      </c>
    </row>
    <row r="8" spans="1:15" ht="23.25">
      <c r="A8" s="90" t="s">
        <v>293</v>
      </c>
      <c r="B8" s="87"/>
      <c r="C8" s="91"/>
      <c r="D8" s="124"/>
      <c r="E8" s="124"/>
      <c r="F8" s="91"/>
      <c r="G8" s="91"/>
      <c r="H8" s="91"/>
      <c r="I8" s="92"/>
      <c r="J8" s="91"/>
      <c r="K8" s="91"/>
      <c r="L8" s="91"/>
      <c r="M8" s="91"/>
      <c r="N8" s="91"/>
      <c r="O8" s="92"/>
    </row>
    <row r="9" spans="1:15">
      <c r="A9" s="93" t="s">
        <v>294</v>
      </c>
      <c r="B9" s="94" t="s">
        <v>295</v>
      </c>
      <c r="C9" s="122">
        <v>8790</v>
      </c>
      <c r="D9" s="122">
        <v>8410</v>
      </c>
      <c r="E9" s="122">
        <v>7870</v>
      </c>
      <c r="F9" s="122">
        <v>6040</v>
      </c>
      <c r="G9" s="123">
        <v>4200</v>
      </c>
      <c r="H9" s="123">
        <v>2340</v>
      </c>
      <c r="I9" s="123">
        <v>3060</v>
      </c>
      <c r="J9" s="123">
        <v>4900</v>
      </c>
      <c r="K9" s="123">
        <v>2281</v>
      </c>
      <c r="L9" s="122">
        <v>5382</v>
      </c>
      <c r="M9" s="122">
        <v>4763</v>
      </c>
      <c r="N9" s="122">
        <v>7277.7</v>
      </c>
      <c r="O9" s="97">
        <f>SUM(C9:N9)</f>
        <v>65313.7</v>
      </c>
    </row>
    <row r="10" spans="1:15">
      <c r="A10" s="98"/>
      <c r="B10" s="99"/>
      <c r="C10" s="117"/>
      <c r="D10" s="119"/>
      <c r="E10" s="117"/>
      <c r="F10" s="117"/>
      <c r="G10" s="100"/>
      <c r="H10" s="101"/>
      <c r="I10" s="100"/>
      <c r="J10" s="101"/>
      <c r="K10" s="100"/>
      <c r="L10" s="117"/>
      <c r="M10" s="117"/>
      <c r="N10" s="117"/>
      <c r="O10" s="102"/>
    </row>
    <row r="11" spans="1:15" ht="24.75">
      <c r="A11" s="103" t="s">
        <v>296</v>
      </c>
      <c r="B11" s="104" t="s">
        <v>297</v>
      </c>
      <c r="C11" s="237">
        <v>5.7480000000000002</v>
      </c>
      <c r="D11" s="237">
        <v>5.8442400000000001</v>
      </c>
      <c r="E11" s="237">
        <v>5.8648800000000003</v>
      </c>
      <c r="F11" s="237">
        <v>5.8838299999999997</v>
      </c>
      <c r="G11" s="236">
        <v>5.9330999999999996</v>
      </c>
      <c r="H11" s="120">
        <v>6.0918799999999997</v>
      </c>
      <c r="I11" s="120">
        <v>6.1224600000000002</v>
      </c>
      <c r="J11" s="238">
        <v>6.2500499999999999</v>
      </c>
      <c r="K11" s="238">
        <v>6.3303399999999996</v>
      </c>
      <c r="L11" s="121">
        <v>6.2416099999999997</v>
      </c>
      <c r="M11" s="121">
        <v>6.1732199999999997</v>
      </c>
      <c r="N11" s="121">
        <v>5.9363099999999998</v>
      </c>
      <c r="O11" s="105"/>
    </row>
    <row r="12" spans="1:15">
      <c r="A12" s="106"/>
      <c r="B12" s="107"/>
      <c r="C12" s="118"/>
      <c r="D12" s="118"/>
      <c r="E12" s="118"/>
      <c r="F12" s="118"/>
      <c r="G12" s="108"/>
      <c r="H12" s="109"/>
      <c r="I12" s="108"/>
      <c r="J12" s="109"/>
      <c r="K12" s="108"/>
      <c r="L12" s="118"/>
      <c r="M12" s="118"/>
      <c r="N12" s="118"/>
      <c r="O12" s="110"/>
    </row>
    <row r="13" spans="1:15" ht="24.75">
      <c r="A13" s="221" t="s">
        <v>298</v>
      </c>
      <c r="B13" s="222" t="s">
        <v>299</v>
      </c>
      <c r="C13" s="223">
        <f t="shared" ref="C13:N13" si="0">C9*C11</f>
        <v>50524.920000000006</v>
      </c>
      <c r="D13" s="223">
        <f t="shared" si="0"/>
        <v>49150.058400000002</v>
      </c>
      <c r="E13" s="223">
        <f t="shared" si="0"/>
        <v>46156.605600000003</v>
      </c>
      <c r="F13" s="223">
        <f t="shared" si="0"/>
        <v>35538.333200000001</v>
      </c>
      <c r="G13" s="224">
        <f t="shared" si="0"/>
        <v>24919.019999999997</v>
      </c>
      <c r="H13" s="225">
        <f t="shared" si="0"/>
        <v>14254.9992</v>
      </c>
      <c r="I13" s="224">
        <f t="shared" si="0"/>
        <v>18734.727600000002</v>
      </c>
      <c r="J13" s="225">
        <f t="shared" si="0"/>
        <v>30625.244999999999</v>
      </c>
      <c r="K13" s="224">
        <f t="shared" si="0"/>
        <v>14439.505539999998</v>
      </c>
      <c r="L13" s="223">
        <f t="shared" si="0"/>
        <v>33592.345020000001</v>
      </c>
      <c r="M13" s="223">
        <f t="shared" si="0"/>
        <v>29403.046859999999</v>
      </c>
      <c r="N13" s="223">
        <f t="shared" si="0"/>
        <v>43202.683287</v>
      </c>
      <c r="O13" s="226">
        <f>SUM(C13:N13)</f>
        <v>390541.48970699997</v>
      </c>
    </row>
    <row r="14" spans="1:15">
      <c r="A14" s="111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</row>
    <row r="15" spans="1:15">
      <c r="A15" s="111"/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112"/>
      <c r="O15" s="113">
        <f>O13/(O9)</f>
        <v>5.9794727554402822</v>
      </c>
    </row>
    <row r="16" spans="1:15">
      <c r="A16" s="111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1:15" ht="18.75">
      <c r="A17" s="418" t="s">
        <v>300</v>
      </c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84"/>
      <c r="M17" s="85"/>
      <c r="N17" s="85"/>
      <c r="O17" s="85"/>
    </row>
    <row r="18" spans="1:15" ht="18.7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5"/>
      <c r="N18" s="85"/>
      <c r="O18" s="85"/>
    </row>
    <row r="19" spans="1:15" ht="18.75">
      <c r="A19" s="418" t="s">
        <v>434</v>
      </c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84"/>
      <c r="M19" s="85"/>
      <c r="N19" s="85"/>
      <c r="O19" s="85"/>
    </row>
    <row r="20" spans="1:15">
      <c r="A20" s="83"/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</row>
    <row r="21" spans="1:15">
      <c r="A21" s="86" t="s">
        <v>58</v>
      </c>
      <c r="B21" s="87"/>
      <c r="C21" s="114" t="s">
        <v>280</v>
      </c>
      <c r="D21" s="86" t="s">
        <v>281</v>
      </c>
      <c r="E21" s="114" t="s">
        <v>282</v>
      </c>
      <c r="F21" s="86" t="s">
        <v>283</v>
      </c>
      <c r="G21" s="86" t="s">
        <v>284</v>
      </c>
      <c r="H21" s="88" t="s">
        <v>285</v>
      </c>
      <c r="I21" s="86" t="s">
        <v>286</v>
      </c>
      <c r="J21" s="88" t="s">
        <v>287</v>
      </c>
      <c r="K21" s="86" t="s">
        <v>288</v>
      </c>
      <c r="L21" s="88" t="s">
        <v>289</v>
      </c>
      <c r="M21" s="114" t="s">
        <v>290</v>
      </c>
      <c r="N21" s="86" t="s">
        <v>291</v>
      </c>
      <c r="O21" s="89" t="s">
        <v>292</v>
      </c>
    </row>
    <row r="22" spans="1:15" ht="23.25">
      <c r="A22" s="90" t="s">
        <v>293</v>
      </c>
      <c r="B22" s="87"/>
      <c r="C22" s="91"/>
      <c r="D22" s="124"/>
      <c r="E22" s="124"/>
      <c r="F22" s="91"/>
      <c r="G22" s="91"/>
      <c r="H22" s="91"/>
      <c r="I22" s="92"/>
      <c r="J22" s="91"/>
      <c r="K22" s="91"/>
      <c r="L22" s="91"/>
      <c r="M22" s="91"/>
      <c r="N22" s="91"/>
      <c r="O22" s="92"/>
    </row>
    <row r="23" spans="1:15">
      <c r="A23" s="93" t="s">
        <v>294</v>
      </c>
      <c r="B23" s="94" t="s">
        <v>295</v>
      </c>
      <c r="C23" s="116">
        <v>24190</v>
      </c>
      <c r="D23" s="116">
        <v>24280</v>
      </c>
      <c r="E23" s="115">
        <v>23200</v>
      </c>
      <c r="F23" s="116">
        <v>19200</v>
      </c>
      <c r="G23" s="95">
        <v>14960</v>
      </c>
      <c r="H23" s="96">
        <v>8240</v>
      </c>
      <c r="I23" s="95">
        <v>6920</v>
      </c>
      <c r="J23" s="95">
        <v>7240</v>
      </c>
      <c r="K23" s="95">
        <v>14240</v>
      </c>
      <c r="L23" s="116">
        <v>1800</v>
      </c>
      <c r="M23" s="116">
        <v>34600</v>
      </c>
      <c r="N23" s="116">
        <v>22600</v>
      </c>
      <c r="O23" s="97">
        <f>SUM(C23:N23)</f>
        <v>201470</v>
      </c>
    </row>
    <row r="24" spans="1:15">
      <c r="A24" s="98"/>
      <c r="B24" s="99"/>
      <c r="C24" s="117"/>
      <c r="D24" s="119"/>
      <c r="E24" s="117"/>
      <c r="F24" s="117"/>
      <c r="G24" s="100"/>
      <c r="H24" s="101"/>
      <c r="I24" s="100"/>
      <c r="J24" s="101"/>
      <c r="K24" s="100"/>
      <c r="L24" s="117"/>
      <c r="M24" s="117"/>
      <c r="N24" s="117"/>
      <c r="O24" s="102"/>
    </row>
    <row r="25" spans="1:15" ht="24.75">
      <c r="A25" s="103" t="s">
        <v>296</v>
      </c>
      <c r="B25" s="104" t="s">
        <v>297</v>
      </c>
      <c r="C25" s="237">
        <v>5.3943000000000003</v>
      </c>
      <c r="D25" s="237">
        <v>5.4905400000000002</v>
      </c>
      <c r="E25" s="237">
        <v>5.5111800000000004</v>
      </c>
      <c r="F25" s="237">
        <v>5.5301299999999998</v>
      </c>
      <c r="G25" s="236">
        <v>5.5793999999999997</v>
      </c>
      <c r="H25" s="120">
        <v>5.7381799999999998</v>
      </c>
      <c r="I25" s="236">
        <v>5.7584999999999997</v>
      </c>
      <c r="J25" s="238">
        <v>5.8860900000000003</v>
      </c>
      <c r="K25" s="238">
        <v>5.96638</v>
      </c>
      <c r="L25" s="121">
        <v>5.87765</v>
      </c>
      <c r="M25" s="121">
        <v>5.8092600000000001</v>
      </c>
      <c r="N25" s="121">
        <v>5.5723500000000001</v>
      </c>
      <c r="O25" s="105"/>
    </row>
    <row r="26" spans="1:15">
      <c r="A26" s="106"/>
      <c r="B26" s="107"/>
      <c r="C26" s="118"/>
      <c r="D26" s="118"/>
      <c r="E26" s="118"/>
      <c r="F26" s="118"/>
      <c r="G26" s="108"/>
      <c r="H26" s="109"/>
      <c r="I26" s="108"/>
      <c r="J26" s="109"/>
      <c r="K26" s="108"/>
      <c r="L26" s="118"/>
      <c r="M26" s="118"/>
      <c r="N26" s="118"/>
      <c r="O26" s="110"/>
    </row>
    <row r="27" spans="1:15" ht="24.75">
      <c r="A27" s="221" t="s">
        <v>298</v>
      </c>
      <c r="B27" s="222" t="s">
        <v>299</v>
      </c>
      <c r="C27" s="223">
        <f t="shared" ref="C27:N27" si="1">C23*C25</f>
        <v>130488.11700000001</v>
      </c>
      <c r="D27" s="223">
        <f t="shared" si="1"/>
        <v>133310.3112</v>
      </c>
      <c r="E27" s="223">
        <f t="shared" si="1"/>
        <v>127859.376</v>
      </c>
      <c r="F27" s="223">
        <f t="shared" si="1"/>
        <v>106178.496</v>
      </c>
      <c r="G27" s="224">
        <f t="shared" si="1"/>
        <v>83467.823999999993</v>
      </c>
      <c r="H27" s="225">
        <f t="shared" si="1"/>
        <v>47282.603199999998</v>
      </c>
      <c r="I27" s="224">
        <f t="shared" si="1"/>
        <v>39848.82</v>
      </c>
      <c r="J27" s="225">
        <f t="shared" si="1"/>
        <v>42615.291600000004</v>
      </c>
      <c r="K27" s="224">
        <f t="shared" si="1"/>
        <v>84961.251199999999</v>
      </c>
      <c r="L27" s="224">
        <f t="shared" si="1"/>
        <v>10579.77</v>
      </c>
      <c r="M27" s="224">
        <f t="shared" si="1"/>
        <v>201000.39600000001</v>
      </c>
      <c r="N27" s="224">
        <f t="shared" si="1"/>
        <v>125935.11</v>
      </c>
      <c r="O27" s="226">
        <f>SUM(C27:N27)</f>
        <v>1133527.3662</v>
      </c>
    </row>
    <row r="28" spans="1:15">
      <c r="A28" s="227"/>
      <c r="B28" s="228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</row>
    <row r="29" spans="1:15">
      <c r="A29" s="227"/>
      <c r="B29" s="228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30"/>
      <c r="O29" s="231">
        <f>O27/(O23)</f>
        <v>5.6262836462004273</v>
      </c>
    </row>
    <row r="30" spans="1:15">
      <c r="A30" s="227"/>
      <c r="B30" s="228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</row>
    <row r="31" spans="1:15" ht="24.75">
      <c r="A31" s="232" t="s">
        <v>301</v>
      </c>
      <c r="B31" s="233" t="s">
        <v>299</v>
      </c>
      <c r="C31" s="234">
        <f t="shared" ref="C31:N31" si="2">C27+C13</f>
        <v>181013.03700000001</v>
      </c>
      <c r="D31" s="234">
        <f t="shared" si="2"/>
        <v>182460.36960000001</v>
      </c>
      <c r="E31" s="234">
        <f t="shared" si="2"/>
        <v>174015.9816</v>
      </c>
      <c r="F31" s="234">
        <f t="shared" si="2"/>
        <v>141716.82920000001</v>
      </c>
      <c r="G31" s="234">
        <f t="shared" si="2"/>
        <v>108386.84399999998</v>
      </c>
      <c r="H31" s="234">
        <f t="shared" si="2"/>
        <v>61537.602399999996</v>
      </c>
      <c r="I31" s="234">
        <f t="shared" si="2"/>
        <v>58583.547600000005</v>
      </c>
      <c r="J31" s="234">
        <f t="shared" si="2"/>
        <v>73240.536600000007</v>
      </c>
      <c r="K31" s="234">
        <f t="shared" si="2"/>
        <v>99400.756739999997</v>
      </c>
      <c r="L31" s="234">
        <f t="shared" si="2"/>
        <v>44172.115019999997</v>
      </c>
      <c r="M31" s="234">
        <f t="shared" si="2"/>
        <v>230403.44286000001</v>
      </c>
      <c r="N31" s="234">
        <f t="shared" si="2"/>
        <v>169137.79328700001</v>
      </c>
      <c r="O31" s="235">
        <f>SUM(C31:N31)</f>
        <v>1524068.8559069999</v>
      </c>
    </row>
  </sheetData>
  <mergeCells count="4">
    <mergeCell ref="A17:K17"/>
    <mergeCell ref="A19:K19"/>
    <mergeCell ref="A3:K3"/>
    <mergeCell ref="A5:K5"/>
  </mergeCells>
  <pageMargins left="0" right="0" top="0" bottom="0" header="0.31496062992125984" footer="0.31496062992125984"/>
  <pageSetup paperSize="9" scale="9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H8" sqref="H8"/>
    </sheetView>
  </sheetViews>
  <sheetFormatPr defaultRowHeight="15"/>
  <cols>
    <col min="1" max="1" width="8.28515625" customWidth="1"/>
    <col min="2" max="2" width="35.140625" customWidth="1"/>
    <col min="3" max="3" width="13.7109375" customWidth="1"/>
    <col min="4" max="4" width="22" customWidth="1"/>
    <col min="5" max="5" width="21.42578125" customWidth="1"/>
    <col min="6" max="6" width="28.42578125" customWidth="1"/>
  </cols>
  <sheetData>
    <row r="1" spans="1:6" ht="26.25">
      <c r="A1" s="125" t="s">
        <v>302</v>
      </c>
      <c r="B1" s="126"/>
      <c r="C1" s="126"/>
      <c r="D1" s="126"/>
      <c r="E1" s="126"/>
      <c r="F1" s="126"/>
    </row>
    <row r="2" spans="1:6">
      <c r="A2" s="126"/>
      <c r="B2" s="126"/>
      <c r="C2" s="126"/>
      <c r="D2" s="126"/>
      <c r="E2" s="126"/>
      <c r="F2" s="126"/>
    </row>
    <row r="3" spans="1:6">
      <c r="A3" s="425" t="s">
        <v>444</v>
      </c>
      <c r="B3" s="425"/>
      <c r="C3" s="425"/>
      <c r="D3" s="425"/>
      <c r="E3" s="425"/>
      <c r="F3" s="425"/>
    </row>
    <row r="4" spans="1:6">
      <c r="A4" s="127"/>
      <c r="B4" s="128"/>
      <c r="C4" s="128"/>
      <c r="D4" s="126"/>
      <c r="E4" s="126"/>
      <c r="F4" s="126"/>
    </row>
    <row r="5" spans="1:6">
      <c r="A5" s="426" t="s">
        <v>303</v>
      </c>
      <c r="B5" s="426" t="s">
        <v>304</v>
      </c>
      <c r="C5" s="426" t="s">
        <v>305</v>
      </c>
      <c r="D5" s="427" t="s">
        <v>445</v>
      </c>
      <c r="E5" s="427"/>
      <c r="F5" s="426"/>
    </row>
    <row r="6" spans="1:6">
      <c r="A6" s="426"/>
      <c r="B6" s="426"/>
      <c r="C6" s="426"/>
      <c r="D6" s="129" t="s">
        <v>306</v>
      </c>
      <c r="E6" s="129" t="s">
        <v>307</v>
      </c>
      <c r="F6" s="129" t="s">
        <v>308</v>
      </c>
    </row>
    <row r="7" spans="1:6">
      <c r="A7" s="130">
        <v>1</v>
      </c>
      <c r="B7" s="131" t="s">
        <v>309</v>
      </c>
      <c r="C7" s="130" t="s">
        <v>310</v>
      </c>
      <c r="D7" s="132" t="s">
        <v>311</v>
      </c>
      <c r="E7" s="133">
        <v>1</v>
      </c>
      <c r="F7" s="444">
        <v>352339.14</v>
      </c>
    </row>
    <row r="8" spans="1:6">
      <c r="A8" s="130">
        <v>2</v>
      </c>
      <c r="B8" s="131" t="s">
        <v>312</v>
      </c>
      <c r="C8" s="130" t="s">
        <v>310</v>
      </c>
      <c r="D8" s="132" t="s">
        <v>311</v>
      </c>
      <c r="E8" s="133">
        <v>1</v>
      </c>
      <c r="F8" s="445">
        <v>275905.83</v>
      </c>
    </row>
    <row r="9" spans="1:6">
      <c r="A9" s="130">
        <v>3</v>
      </c>
      <c r="B9" s="131" t="s">
        <v>313</v>
      </c>
      <c r="C9" s="134" t="s">
        <v>314</v>
      </c>
      <c r="D9" s="132" t="s">
        <v>311</v>
      </c>
      <c r="E9" s="133">
        <v>1</v>
      </c>
      <c r="F9" s="445">
        <v>287317.48</v>
      </c>
    </row>
    <row r="10" spans="1:6">
      <c r="A10" s="130">
        <v>4</v>
      </c>
      <c r="B10" s="131" t="s">
        <v>315</v>
      </c>
      <c r="C10" s="134" t="s">
        <v>314</v>
      </c>
      <c r="D10" s="132" t="s">
        <v>311</v>
      </c>
      <c r="E10" s="133">
        <v>1</v>
      </c>
      <c r="F10" s="445">
        <v>154894.97</v>
      </c>
    </row>
    <row r="11" spans="1:6">
      <c r="A11" s="419" t="s">
        <v>316</v>
      </c>
      <c r="B11" s="428"/>
      <c r="C11" s="429"/>
      <c r="D11" s="135"/>
      <c r="E11" s="136"/>
      <c r="F11" s="137">
        <f>SUM(F7:F10)</f>
        <v>1070457.42</v>
      </c>
    </row>
    <row r="12" spans="1:6">
      <c r="A12" s="419" t="s">
        <v>317</v>
      </c>
      <c r="B12" s="420"/>
      <c r="C12" s="421"/>
      <c r="D12" s="135"/>
      <c r="E12" s="136"/>
      <c r="F12" s="137">
        <f>F11*0.302</f>
        <v>323278.14083999995</v>
      </c>
    </row>
    <row r="13" spans="1:6">
      <c r="A13" s="422" t="s">
        <v>318</v>
      </c>
      <c r="B13" s="423"/>
      <c r="C13" s="424"/>
      <c r="D13" s="138"/>
      <c r="E13" s="138"/>
      <c r="F13" s="139">
        <f>F11+F12</f>
        <v>1393735.5608399999</v>
      </c>
    </row>
  </sheetData>
  <mergeCells count="8">
    <mergeCell ref="A12:C12"/>
    <mergeCell ref="A13:C13"/>
    <mergeCell ref="A3:F3"/>
    <mergeCell ref="A5:A6"/>
    <mergeCell ref="B5:B6"/>
    <mergeCell ref="C5:C6"/>
    <mergeCell ref="D5:F5"/>
    <mergeCell ref="A11:C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D30" sqref="D30"/>
    </sheetView>
  </sheetViews>
  <sheetFormatPr defaultRowHeight="15"/>
  <cols>
    <col min="1" max="1" width="39.42578125" customWidth="1"/>
    <col min="2" max="2" width="29.85546875" customWidth="1"/>
    <col min="3" max="3" width="15" customWidth="1"/>
    <col min="4" max="4" width="37.85546875" customWidth="1"/>
  </cols>
  <sheetData>
    <row r="1" spans="1:4" ht="51.75" customHeight="1">
      <c r="A1" s="430" t="s">
        <v>134</v>
      </c>
      <c r="B1" s="430"/>
      <c r="C1" s="430"/>
      <c r="D1" s="430"/>
    </row>
    <row r="2" spans="1:4">
      <c r="A2" s="140"/>
      <c r="B2" s="140"/>
      <c r="C2" s="140"/>
    </row>
    <row r="3" spans="1:4">
      <c r="A3" s="431" t="s">
        <v>434</v>
      </c>
      <c r="B3" s="431"/>
      <c r="C3" s="431"/>
      <c r="D3" s="431"/>
    </row>
    <row r="5" spans="1:4">
      <c r="A5" s="141" t="s">
        <v>319</v>
      </c>
      <c r="B5" s="141" t="s">
        <v>320</v>
      </c>
      <c r="C5" s="141" t="s">
        <v>321</v>
      </c>
      <c r="D5" s="141" t="s">
        <v>322</v>
      </c>
    </row>
    <row r="6" spans="1:4">
      <c r="A6" s="142"/>
      <c r="B6" s="143"/>
      <c r="C6" s="147"/>
      <c r="D6" s="144"/>
    </row>
    <row r="7" spans="1:4">
      <c r="A7" s="142"/>
      <c r="B7" s="143"/>
      <c r="C7" s="147"/>
      <c r="D7" s="144"/>
    </row>
    <row r="8" spans="1:4">
      <c r="A8" s="142"/>
      <c r="B8" s="143"/>
      <c r="C8" s="147"/>
      <c r="D8" s="144"/>
    </row>
    <row r="9" spans="1:4">
      <c r="A9" s="142"/>
      <c r="B9" s="143"/>
      <c r="C9" s="147"/>
      <c r="D9" s="144"/>
    </row>
    <row r="10" spans="1:4">
      <c r="A10" s="142"/>
      <c r="B10" s="143"/>
      <c r="C10" s="147"/>
      <c r="D10" s="144"/>
    </row>
    <row r="11" spans="1:4">
      <c r="A11" s="142"/>
      <c r="B11" s="143"/>
      <c r="C11" s="147"/>
      <c r="D11" s="144"/>
    </row>
    <row r="12" spans="1:4">
      <c r="A12" s="142"/>
      <c r="B12" s="143"/>
      <c r="C12" s="147"/>
      <c r="D12" s="144"/>
    </row>
    <row r="13" spans="1:4">
      <c r="A13" s="142"/>
      <c r="B13" s="143"/>
      <c r="C13" s="147"/>
      <c r="D13" s="144"/>
    </row>
    <row r="14" spans="1:4">
      <c r="A14" s="142"/>
      <c r="B14" s="143"/>
      <c r="C14" s="147"/>
      <c r="D14" s="144"/>
    </row>
    <row r="15" spans="1:4">
      <c r="A15" s="142"/>
      <c r="B15" s="143"/>
      <c r="C15" s="147"/>
      <c r="D15" s="144"/>
    </row>
    <row r="16" spans="1:4">
      <c r="A16" s="142"/>
      <c r="B16" s="143"/>
      <c r="C16" s="147"/>
      <c r="D16" s="144"/>
    </row>
    <row r="17" spans="1:4">
      <c r="A17" s="142"/>
      <c r="B17" s="143"/>
      <c r="C17" s="147"/>
      <c r="D17" s="144"/>
    </row>
    <row r="18" spans="1:4">
      <c r="A18" s="142" t="s">
        <v>323</v>
      </c>
      <c r="B18" s="143"/>
      <c r="C18" s="146">
        <f>SUM(C7+C8+C9+C10+C11+C12+C13+C14+C15+C16+C17+C6)</f>
        <v>0</v>
      </c>
      <c r="D18" s="145"/>
    </row>
  </sheetData>
  <mergeCells count="2">
    <mergeCell ref="A1:D1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>
      <selection activeCell="I9" sqref="I9"/>
    </sheetView>
  </sheetViews>
  <sheetFormatPr defaultRowHeight="15"/>
  <cols>
    <col min="1" max="1" width="23.42578125" customWidth="1"/>
    <col min="2" max="2" width="25.140625" customWidth="1"/>
    <col min="3" max="3" width="14.85546875" customWidth="1"/>
    <col min="4" max="4" width="15.7109375" customWidth="1"/>
    <col min="5" max="5" width="17.42578125" customWidth="1"/>
    <col min="6" max="6" width="23.140625" customWidth="1"/>
    <col min="7" max="7" width="14.5703125" customWidth="1"/>
  </cols>
  <sheetData>
    <row r="2" spans="1:6" ht="52.5" customHeight="1">
      <c r="A2" s="432" t="s">
        <v>446</v>
      </c>
      <c r="B2" s="432"/>
      <c r="C2" s="432"/>
      <c r="D2" s="432"/>
      <c r="E2" s="432"/>
      <c r="F2" s="432"/>
    </row>
    <row r="4" spans="1:6" ht="30">
      <c r="A4" s="148" t="s">
        <v>324</v>
      </c>
      <c r="B4" s="148" t="s">
        <v>341</v>
      </c>
      <c r="C4" s="148" t="s">
        <v>325</v>
      </c>
      <c r="D4" s="242" t="s">
        <v>326</v>
      </c>
      <c r="E4" s="148" t="s">
        <v>327</v>
      </c>
      <c r="F4" s="149" t="s">
        <v>328</v>
      </c>
    </row>
    <row r="5" spans="1:6">
      <c r="A5" s="150" t="s">
        <v>329</v>
      </c>
      <c r="B5" s="141" t="s">
        <v>459</v>
      </c>
      <c r="C5" s="243">
        <v>664.58199999999999</v>
      </c>
      <c r="D5" s="154">
        <v>102.79</v>
      </c>
      <c r="E5" s="155">
        <v>68312.38</v>
      </c>
      <c r="F5" s="155">
        <v>81974.86</v>
      </c>
    </row>
    <row r="6" spans="1:6">
      <c r="A6" s="152" t="s">
        <v>330</v>
      </c>
      <c r="B6" s="153" t="s">
        <v>458</v>
      </c>
      <c r="C6" s="239">
        <v>771.97300199999995</v>
      </c>
      <c r="D6" s="154">
        <v>102.79</v>
      </c>
      <c r="E6" s="155">
        <v>79351.100000000006</v>
      </c>
      <c r="F6" s="155">
        <v>95221.32</v>
      </c>
    </row>
    <row r="7" spans="1:6">
      <c r="A7" s="152" t="s">
        <v>331</v>
      </c>
      <c r="B7" s="153" t="s">
        <v>457</v>
      </c>
      <c r="C7" s="239">
        <v>629.567002</v>
      </c>
      <c r="D7" s="154">
        <v>102.79</v>
      </c>
      <c r="E7" s="155">
        <v>64713.19</v>
      </c>
      <c r="F7" s="155">
        <v>77655.83</v>
      </c>
    </row>
    <row r="8" spans="1:6">
      <c r="A8" s="152" t="s">
        <v>332</v>
      </c>
      <c r="B8" s="153" t="s">
        <v>456</v>
      </c>
      <c r="C8" s="239">
        <v>593.68800099999999</v>
      </c>
      <c r="D8" s="154">
        <v>102.79</v>
      </c>
      <c r="E8" s="155">
        <v>61025.19</v>
      </c>
      <c r="F8" s="155">
        <v>73230.23</v>
      </c>
    </row>
    <row r="9" spans="1:6">
      <c r="A9" s="152" t="s">
        <v>333</v>
      </c>
      <c r="B9" s="153" t="s">
        <v>455</v>
      </c>
      <c r="C9" s="239">
        <v>205.14299500000001</v>
      </c>
      <c r="D9" s="154">
        <v>102.79</v>
      </c>
      <c r="E9" s="155">
        <v>21086.65</v>
      </c>
      <c r="F9" s="155">
        <v>25303.98</v>
      </c>
    </row>
    <row r="10" spans="1:6">
      <c r="A10" s="152" t="s">
        <v>334</v>
      </c>
      <c r="B10" s="153" t="s">
        <v>454</v>
      </c>
      <c r="C10" s="239">
        <v>41.778697999999999</v>
      </c>
      <c r="D10" s="154">
        <v>102.79</v>
      </c>
      <c r="E10" s="155">
        <v>4294.43</v>
      </c>
      <c r="F10" s="155">
        <v>5153.32</v>
      </c>
    </row>
    <row r="11" spans="1:6">
      <c r="A11" s="152" t="s">
        <v>335</v>
      </c>
      <c r="B11" s="153" t="s">
        <v>453</v>
      </c>
      <c r="C11" s="239">
        <v>45.068683</v>
      </c>
      <c r="D11" s="154">
        <v>111.69</v>
      </c>
      <c r="E11" s="155">
        <v>5033.72</v>
      </c>
      <c r="F11" s="155">
        <v>6040.46</v>
      </c>
    </row>
    <row r="12" spans="1:6">
      <c r="A12" s="152" t="s">
        <v>336</v>
      </c>
      <c r="B12" s="153" t="s">
        <v>452</v>
      </c>
      <c r="C12" s="239">
        <v>86.740250000000003</v>
      </c>
      <c r="D12" s="154">
        <v>111.69</v>
      </c>
      <c r="E12" s="155">
        <v>9688.02</v>
      </c>
      <c r="F12" s="155">
        <v>11625.62</v>
      </c>
    </row>
    <row r="13" spans="1:6">
      <c r="A13" s="152" t="s">
        <v>337</v>
      </c>
      <c r="B13" s="153" t="s">
        <v>451</v>
      </c>
      <c r="C13" s="239">
        <v>135.51291499999999</v>
      </c>
      <c r="D13" s="154">
        <v>111.69</v>
      </c>
      <c r="E13" s="155">
        <v>15135.44</v>
      </c>
      <c r="F13" s="155">
        <v>18162.53</v>
      </c>
    </row>
    <row r="14" spans="1:6">
      <c r="A14" s="152" t="s">
        <v>338</v>
      </c>
      <c r="B14" s="153" t="s">
        <v>450</v>
      </c>
      <c r="C14" s="239">
        <v>368.57234899999997</v>
      </c>
      <c r="D14" s="154">
        <v>111.69</v>
      </c>
      <c r="E14" s="155">
        <v>41165.85</v>
      </c>
      <c r="F14" s="155">
        <v>49399.02</v>
      </c>
    </row>
    <row r="15" spans="1:6">
      <c r="A15" s="150" t="s">
        <v>339</v>
      </c>
      <c r="B15" s="153" t="s">
        <v>449</v>
      </c>
      <c r="C15" s="240">
        <v>745.62669000000005</v>
      </c>
      <c r="D15" s="154">
        <v>111.69</v>
      </c>
      <c r="E15" s="155">
        <v>83279.05</v>
      </c>
      <c r="F15" s="155">
        <v>99934.86</v>
      </c>
    </row>
    <row r="16" spans="1:6">
      <c r="A16" s="150" t="s">
        <v>340</v>
      </c>
      <c r="B16" s="153" t="s">
        <v>448</v>
      </c>
      <c r="C16" s="153">
        <v>845.22346500000003</v>
      </c>
      <c r="D16" s="154">
        <v>111.69</v>
      </c>
      <c r="E16" s="155">
        <v>94403.01</v>
      </c>
      <c r="F16" s="155">
        <v>113283.61</v>
      </c>
    </row>
    <row r="17" spans="1:6">
      <c r="A17" s="151" t="s">
        <v>447</v>
      </c>
      <c r="B17" s="156"/>
      <c r="C17" s="241">
        <f>SUM(C6:C16)</f>
        <v>4468.8940499999999</v>
      </c>
      <c r="D17" s="157"/>
      <c r="E17" s="155">
        <f>SUM(E5:E16)</f>
        <v>547488.02999999991</v>
      </c>
      <c r="F17" s="155">
        <f>SUM(F5:F16)</f>
        <v>656985.64</v>
      </c>
    </row>
  </sheetData>
  <mergeCells count="1">
    <mergeCell ref="A2:F2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opLeftCell="A32" workbookViewId="0">
      <selection activeCell="K20" sqref="K20"/>
    </sheetView>
  </sheetViews>
  <sheetFormatPr defaultRowHeight="15"/>
  <cols>
    <col min="1" max="1" width="12.28515625" customWidth="1"/>
    <col min="2" max="2" width="17.85546875" customWidth="1"/>
    <col min="3" max="3" width="28.85546875" customWidth="1"/>
    <col min="4" max="4" width="7.85546875" customWidth="1"/>
    <col min="5" max="5" width="6.5703125" customWidth="1"/>
    <col min="6" max="6" width="7" customWidth="1"/>
    <col min="7" max="7" width="7.7109375" customWidth="1"/>
  </cols>
  <sheetData>
    <row r="1" spans="1:8">
      <c r="A1" s="246" t="s">
        <v>11</v>
      </c>
      <c r="B1" s="246"/>
      <c r="C1" s="246"/>
      <c r="D1" s="246"/>
      <c r="E1" s="246"/>
      <c r="F1" s="246"/>
      <c r="G1" s="246"/>
      <c r="H1" s="246"/>
    </row>
    <row r="2" spans="1:8" ht="27.75" customHeight="1">
      <c r="A2" s="246"/>
      <c r="B2" s="246"/>
      <c r="C2" s="246"/>
      <c r="D2" s="246"/>
      <c r="E2" s="246"/>
      <c r="F2" s="246"/>
      <c r="G2" s="246"/>
      <c r="H2" s="246"/>
    </row>
    <row r="3" spans="1:8" ht="18.75">
      <c r="A3" s="1"/>
      <c r="B3" s="1"/>
      <c r="C3" s="1"/>
      <c r="D3" s="1"/>
      <c r="E3" s="1"/>
      <c r="F3" s="1"/>
      <c r="G3" s="1"/>
      <c r="H3" s="1"/>
    </row>
    <row r="4" spans="1:8" ht="39.75" customHeight="1">
      <c r="A4" s="247" t="s">
        <v>12</v>
      </c>
      <c r="B4" s="247"/>
      <c r="C4" s="247"/>
      <c r="D4" s="247"/>
      <c r="E4" s="247"/>
      <c r="F4" s="247"/>
      <c r="G4" s="247"/>
      <c r="H4" s="247"/>
    </row>
    <row r="5" spans="1:8" ht="15.75" thickBot="1"/>
    <row r="6" spans="1:8" ht="40.5" customHeight="1" thickTop="1">
      <c r="A6" s="248" t="s">
        <v>13</v>
      </c>
      <c r="B6" s="249"/>
      <c r="C6" s="250" t="s">
        <v>14</v>
      </c>
      <c r="D6" s="251"/>
      <c r="E6" s="251"/>
      <c r="F6" s="251"/>
      <c r="G6" s="251"/>
      <c r="H6" s="252"/>
    </row>
    <row r="7" spans="1:8">
      <c r="A7" s="253" t="s">
        <v>15</v>
      </c>
      <c r="B7" s="254"/>
      <c r="C7" s="255">
        <v>7453019764</v>
      </c>
      <c r="D7" s="255"/>
      <c r="E7" s="255"/>
      <c r="F7" s="255"/>
      <c r="G7" s="255"/>
      <c r="H7" s="256"/>
    </row>
    <row r="8" spans="1:8">
      <c r="A8" s="253" t="s">
        <v>16</v>
      </c>
      <c r="B8" s="254"/>
      <c r="C8" s="255">
        <v>745301001</v>
      </c>
      <c r="D8" s="255"/>
      <c r="E8" s="255"/>
      <c r="F8" s="255"/>
      <c r="G8" s="255"/>
      <c r="H8" s="256"/>
    </row>
    <row r="9" spans="1:8" ht="15.75" thickBot="1">
      <c r="A9" s="257" t="s">
        <v>17</v>
      </c>
      <c r="B9" s="258"/>
      <c r="C9" s="255" t="s">
        <v>18</v>
      </c>
      <c r="D9" s="255"/>
      <c r="E9" s="255"/>
      <c r="F9" s="255"/>
      <c r="G9" s="255"/>
      <c r="H9" s="256"/>
    </row>
    <row r="10" spans="1:8" ht="15.75" thickTop="1">
      <c r="A10" s="259" t="s">
        <v>19</v>
      </c>
      <c r="B10" s="260"/>
      <c r="C10" s="263" t="s">
        <v>431</v>
      </c>
      <c r="D10" s="264"/>
      <c r="E10" s="264"/>
      <c r="F10" s="264"/>
      <c r="G10" s="264"/>
      <c r="H10" s="265"/>
    </row>
    <row r="11" spans="1:8" ht="30" customHeight="1">
      <c r="A11" s="261"/>
      <c r="B11" s="262"/>
      <c r="C11" s="266"/>
      <c r="D11" s="267"/>
      <c r="E11" s="267"/>
      <c r="F11" s="267"/>
      <c r="G11" s="267"/>
      <c r="H11" s="268"/>
    </row>
    <row r="12" spans="1:8" ht="40.5" customHeight="1">
      <c r="A12" s="261" t="s">
        <v>20</v>
      </c>
      <c r="B12" s="262"/>
      <c r="C12" s="270" t="s">
        <v>21</v>
      </c>
      <c r="D12" s="271"/>
      <c r="E12" s="271"/>
      <c r="F12" s="271"/>
      <c r="G12" s="271"/>
      <c r="H12" s="272"/>
    </row>
    <row r="13" spans="1:8" ht="18.75" customHeight="1">
      <c r="A13" s="261" t="s">
        <v>22</v>
      </c>
      <c r="B13" s="262"/>
      <c r="C13" s="273" t="s">
        <v>51</v>
      </c>
      <c r="D13" s="273"/>
      <c r="E13" s="273"/>
      <c r="F13" s="273"/>
      <c r="G13" s="273"/>
      <c r="H13" s="274"/>
    </row>
    <row r="14" spans="1:8" ht="22.5" customHeight="1" thickBot="1">
      <c r="A14" s="275" t="s">
        <v>23</v>
      </c>
      <c r="B14" s="276"/>
      <c r="C14" s="277" t="s">
        <v>24</v>
      </c>
      <c r="D14" s="277"/>
      <c r="E14" s="277"/>
      <c r="F14" s="277"/>
      <c r="G14" s="277"/>
      <c r="H14" s="278"/>
    </row>
    <row r="15" spans="1:8" ht="98.25" customHeight="1" thickTop="1" thickBot="1">
      <c r="A15" s="279" t="s">
        <v>432</v>
      </c>
      <c r="B15" s="280"/>
      <c r="C15" s="280"/>
      <c r="D15" s="280"/>
      <c r="E15" s="280"/>
      <c r="F15" s="280"/>
      <c r="G15" s="280"/>
      <c r="H15" s="281"/>
    </row>
    <row r="16" spans="1:8" ht="16.5" thickTop="1" thickBot="1">
      <c r="A16" s="282" t="s">
        <v>25</v>
      </c>
      <c r="B16" s="282"/>
      <c r="C16" s="282" t="s">
        <v>26</v>
      </c>
      <c r="D16" s="282" t="s">
        <v>27</v>
      </c>
      <c r="E16" s="282"/>
      <c r="F16" s="282"/>
      <c r="G16" s="282"/>
      <c r="H16" s="282" t="s">
        <v>28</v>
      </c>
    </row>
    <row r="17" spans="1:8" ht="46.5" thickTop="1" thickBot="1">
      <c r="A17" s="282"/>
      <c r="B17" s="282"/>
      <c r="C17" s="282"/>
      <c r="D17" s="2" t="s">
        <v>29</v>
      </c>
      <c r="E17" s="2" t="s">
        <v>30</v>
      </c>
      <c r="F17" s="2" t="s">
        <v>31</v>
      </c>
      <c r="G17" s="2" t="s">
        <v>32</v>
      </c>
      <c r="H17" s="282"/>
    </row>
    <row r="18" spans="1:8" ht="50.25" customHeight="1" thickTop="1" thickBot="1">
      <c r="A18" s="269" t="s">
        <v>33</v>
      </c>
      <c r="B18" s="3" t="s">
        <v>34</v>
      </c>
      <c r="C18" s="4"/>
      <c r="D18" s="5"/>
      <c r="E18" s="5"/>
      <c r="F18" s="5"/>
      <c r="G18" s="5"/>
      <c r="H18" s="6"/>
    </row>
    <row r="19" spans="1:8" ht="16.5" thickTop="1" thickBot="1">
      <c r="A19" s="269"/>
      <c r="B19" s="7" t="s">
        <v>35</v>
      </c>
      <c r="C19" s="2"/>
      <c r="D19" s="8"/>
      <c r="E19" s="8"/>
      <c r="F19" s="8"/>
      <c r="G19" s="8"/>
      <c r="H19" s="5"/>
    </row>
    <row r="20" spans="1:8" ht="236.25" customHeight="1" thickTop="1" thickBot="1">
      <c r="A20" s="283" t="s">
        <v>52</v>
      </c>
      <c r="B20" s="3" t="s">
        <v>34</v>
      </c>
      <c r="C20" s="4" t="s">
        <v>433</v>
      </c>
      <c r="D20" s="8"/>
      <c r="E20" s="8"/>
      <c r="F20" s="8"/>
      <c r="G20" s="8"/>
      <c r="H20" s="5"/>
    </row>
    <row r="21" spans="1:8" ht="31.5" thickTop="1" thickBot="1">
      <c r="A21" s="284"/>
      <c r="B21" s="3" t="s">
        <v>35</v>
      </c>
      <c r="C21" s="2"/>
      <c r="D21" s="8"/>
      <c r="E21" s="8"/>
      <c r="F21" s="8"/>
      <c r="G21" s="8"/>
      <c r="H21" s="5"/>
    </row>
    <row r="22" spans="1:8" ht="16.5" thickTop="1" thickBot="1">
      <c r="A22" s="279" t="s">
        <v>37</v>
      </c>
      <c r="B22" s="280"/>
      <c r="C22" s="280"/>
      <c r="D22" s="280"/>
      <c r="E22" s="280"/>
      <c r="F22" s="280"/>
      <c r="G22" s="280"/>
      <c r="H22" s="281"/>
    </row>
    <row r="23" spans="1:8" ht="31.5" thickTop="1" thickBot="1">
      <c r="A23" s="269" t="s">
        <v>33</v>
      </c>
      <c r="B23" s="3" t="s">
        <v>38</v>
      </c>
      <c r="C23" s="9"/>
      <c r="D23" s="5"/>
      <c r="E23" s="5"/>
      <c r="F23" s="5"/>
      <c r="G23" s="5"/>
      <c r="H23" s="6"/>
    </row>
    <row r="24" spans="1:8" ht="16.5" thickTop="1" thickBot="1">
      <c r="A24" s="269"/>
      <c r="B24" s="7" t="s">
        <v>39</v>
      </c>
      <c r="C24" s="5"/>
      <c r="D24" s="8"/>
      <c r="E24" s="8"/>
      <c r="F24" s="8"/>
      <c r="G24" s="8"/>
      <c r="H24" s="5"/>
    </row>
    <row r="25" spans="1:8" ht="31.5" thickTop="1" thickBot="1">
      <c r="A25" s="285" t="s">
        <v>36</v>
      </c>
      <c r="B25" s="3" t="s">
        <v>38</v>
      </c>
      <c r="C25" s="5"/>
      <c r="D25" s="8"/>
      <c r="E25" s="8"/>
      <c r="F25" s="8"/>
      <c r="G25" s="8"/>
      <c r="H25" s="5"/>
    </row>
    <row r="26" spans="1:8" ht="16.5" thickTop="1" thickBot="1">
      <c r="A26" s="285"/>
      <c r="B26" s="7" t="s">
        <v>39</v>
      </c>
      <c r="C26" s="8"/>
      <c r="D26" s="8"/>
      <c r="E26" s="8"/>
      <c r="F26" s="8"/>
      <c r="G26" s="8"/>
      <c r="H26" s="5"/>
    </row>
    <row r="27" spans="1:8" ht="16.5" thickTop="1" thickBot="1">
      <c r="A27" s="286" t="s">
        <v>40</v>
      </c>
      <c r="B27" s="287"/>
      <c r="C27" s="287"/>
      <c r="D27" s="287"/>
      <c r="E27" s="287"/>
      <c r="F27" s="287"/>
      <c r="G27" s="287"/>
      <c r="H27" s="288"/>
    </row>
    <row r="28" spans="1:8" ht="31.5" thickTop="1" thickBot="1">
      <c r="A28" s="285" t="s">
        <v>33</v>
      </c>
      <c r="B28" s="3" t="s">
        <v>38</v>
      </c>
      <c r="C28" s="9"/>
      <c r="D28" s="5"/>
      <c r="E28" s="5"/>
      <c r="F28" s="5"/>
      <c r="G28" s="5"/>
      <c r="H28" s="6"/>
    </row>
    <row r="29" spans="1:8" ht="16.5" thickTop="1" thickBot="1">
      <c r="A29" s="285"/>
      <c r="B29" s="7" t="s">
        <v>39</v>
      </c>
      <c r="C29" s="5"/>
      <c r="D29" s="8"/>
      <c r="E29" s="8"/>
      <c r="F29" s="8"/>
      <c r="G29" s="8"/>
      <c r="H29" s="5"/>
    </row>
    <row r="30" spans="1:8" ht="31.5" thickTop="1" thickBot="1">
      <c r="A30" s="285" t="s">
        <v>36</v>
      </c>
      <c r="B30" s="3" t="s">
        <v>38</v>
      </c>
      <c r="C30" s="5"/>
      <c r="D30" s="8"/>
      <c r="E30" s="8"/>
      <c r="F30" s="8"/>
      <c r="G30" s="8"/>
      <c r="H30" s="5"/>
    </row>
    <row r="31" spans="1:8" ht="16.5" thickTop="1" thickBot="1">
      <c r="A31" s="285"/>
      <c r="B31" s="7" t="s">
        <v>39</v>
      </c>
      <c r="C31" s="8"/>
      <c r="D31" s="8"/>
      <c r="E31" s="8"/>
      <c r="F31" s="8"/>
      <c r="G31" s="8"/>
      <c r="H31" s="5"/>
    </row>
    <row r="32" spans="1:8" ht="16.5" thickTop="1" thickBot="1">
      <c r="A32" s="10"/>
      <c r="B32" s="10"/>
      <c r="C32" s="10"/>
      <c r="D32" s="10"/>
      <c r="E32" s="10"/>
      <c r="F32" s="10"/>
      <c r="G32" s="10"/>
      <c r="H32" s="10"/>
    </row>
    <row r="33" spans="1:8" ht="55.5" customHeight="1" thickTop="1">
      <c r="A33" s="248" t="s">
        <v>13</v>
      </c>
      <c r="B33" s="249"/>
      <c r="C33" s="250" t="s">
        <v>41</v>
      </c>
      <c r="D33" s="251"/>
      <c r="E33" s="251"/>
      <c r="F33" s="251"/>
      <c r="G33" s="251"/>
      <c r="H33" s="252"/>
    </row>
    <row r="34" spans="1:8">
      <c r="A34" s="253" t="s">
        <v>15</v>
      </c>
      <c r="B34" s="254"/>
      <c r="C34" s="255">
        <v>7453019764</v>
      </c>
      <c r="D34" s="255"/>
      <c r="E34" s="255"/>
      <c r="F34" s="255"/>
      <c r="G34" s="255"/>
      <c r="H34" s="256"/>
    </row>
    <row r="35" spans="1:8">
      <c r="A35" s="253" t="s">
        <v>16</v>
      </c>
      <c r="B35" s="254"/>
      <c r="C35" s="255">
        <v>745301001</v>
      </c>
      <c r="D35" s="255"/>
      <c r="E35" s="255"/>
      <c r="F35" s="255"/>
      <c r="G35" s="255"/>
      <c r="H35" s="256"/>
    </row>
    <row r="36" spans="1:8" ht="15.75" thickBot="1">
      <c r="A36" s="257" t="s">
        <v>17</v>
      </c>
      <c r="B36" s="258"/>
      <c r="C36" s="255" t="s">
        <v>18</v>
      </c>
      <c r="D36" s="255"/>
      <c r="E36" s="255"/>
      <c r="F36" s="255"/>
      <c r="G36" s="255"/>
      <c r="H36" s="256"/>
    </row>
    <row r="37" spans="1:8" ht="15.75" thickTop="1">
      <c r="A37" s="259" t="s">
        <v>42</v>
      </c>
      <c r="B37" s="260"/>
      <c r="C37" s="289"/>
      <c r="D37" s="289"/>
      <c r="E37" s="289"/>
      <c r="F37" s="289"/>
      <c r="G37" s="289"/>
      <c r="H37" s="290"/>
    </row>
    <row r="38" spans="1:8">
      <c r="A38" s="261" t="s">
        <v>20</v>
      </c>
      <c r="B38" s="262"/>
      <c r="C38" s="291"/>
      <c r="D38" s="291"/>
      <c r="E38" s="291"/>
      <c r="F38" s="291"/>
      <c r="G38" s="291"/>
      <c r="H38" s="292"/>
    </row>
    <row r="39" spans="1:8">
      <c r="A39" s="261" t="s">
        <v>43</v>
      </c>
      <c r="B39" s="262"/>
      <c r="C39" s="291"/>
      <c r="D39" s="291"/>
      <c r="E39" s="291"/>
      <c r="F39" s="291"/>
      <c r="G39" s="291"/>
      <c r="H39" s="292"/>
    </row>
    <row r="40" spans="1:8" ht="15.75" thickBot="1">
      <c r="A40" s="293" t="s">
        <v>23</v>
      </c>
      <c r="B40" s="294"/>
      <c r="C40" s="295"/>
      <c r="D40" s="295"/>
      <c r="E40" s="295"/>
      <c r="F40" s="295"/>
      <c r="G40" s="295"/>
      <c r="H40" s="296"/>
    </row>
    <row r="41" spans="1:8" ht="16.5" thickTop="1" thickBot="1">
      <c r="A41" s="269" t="s">
        <v>44</v>
      </c>
      <c r="B41" s="269"/>
      <c r="C41" s="297" t="s">
        <v>45</v>
      </c>
      <c r="D41" s="297"/>
      <c r="E41" s="297"/>
      <c r="F41" s="297"/>
      <c r="G41" s="297"/>
      <c r="H41" s="297"/>
    </row>
    <row r="42" spans="1:8" ht="16.5" thickTop="1" thickBot="1">
      <c r="A42" s="10"/>
      <c r="B42" s="10"/>
      <c r="C42" s="10"/>
      <c r="D42" s="10"/>
      <c r="E42" s="10"/>
      <c r="F42" s="10"/>
      <c r="G42" s="10"/>
      <c r="H42" s="10"/>
    </row>
    <row r="43" spans="1:8" ht="57.75" customHeight="1" thickTop="1">
      <c r="A43" s="248" t="s">
        <v>13</v>
      </c>
      <c r="B43" s="249"/>
      <c r="C43" s="250" t="s">
        <v>41</v>
      </c>
      <c r="D43" s="251"/>
      <c r="E43" s="251"/>
      <c r="F43" s="251"/>
      <c r="G43" s="251"/>
      <c r="H43" s="252"/>
    </row>
    <row r="44" spans="1:8">
      <c r="A44" s="253" t="s">
        <v>15</v>
      </c>
      <c r="B44" s="254"/>
      <c r="C44" s="255">
        <v>7453019764</v>
      </c>
      <c r="D44" s="255"/>
      <c r="E44" s="255"/>
      <c r="F44" s="255"/>
      <c r="G44" s="255"/>
      <c r="H44" s="256"/>
    </row>
    <row r="45" spans="1:8">
      <c r="A45" s="253" t="s">
        <v>16</v>
      </c>
      <c r="B45" s="254"/>
      <c r="C45" s="255">
        <v>745301001</v>
      </c>
      <c r="D45" s="255"/>
      <c r="E45" s="255"/>
      <c r="F45" s="255"/>
      <c r="G45" s="255"/>
      <c r="H45" s="256"/>
    </row>
    <row r="46" spans="1:8" ht="15.75" thickBot="1">
      <c r="A46" s="257" t="s">
        <v>17</v>
      </c>
      <c r="B46" s="258"/>
      <c r="C46" s="255" t="s">
        <v>18</v>
      </c>
      <c r="D46" s="255"/>
      <c r="E46" s="255"/>
      <c r="F46" s="255"/>
      <c r="G46" s="255"/>
      <c r="H46" s="256"/>
    </row>
    <row r="47" spans="1:8" ht="15.75" thickTop="1">
      <c r="A47" s="259" t="s">
        <v>46</v>
      </c>
      <c r="B47" s="260"/>
      <c r="C47" s="289"/>
      <c r="D47" s="289"/>
      <c r="E47" s="289"/>
      <c r="F47" s="289"/>
      <c r="G47" s="289"/>
      <c r="H47" s="290"/>
    </row>
    <row r="48" spans="1:8">
      <c r="A48" s="261"/>
      <c r="B48" s="262"/>
      <c r="C48" s="298"/>
      <c r="D48" s="298"/>
      <c r="E48" s="298"/>
      <c r="F48" s="298"/>
      <c r="G48" s="298"/>
      <c r="H48" s="299"/>
    </row>
    <row r="49" spans="1:8">
      <c r="A49" s="261" t="s">
        <v>20</v>
      </c>
      <c r="B49" s="262"/>
      <c r="C49" s="291"/>
      <c r="D49" s="291"/>
      <c r="E49" s="291"/>
      <c r="F49" s="291"/>
      <c r="G49" s="291"/>
      <c r="H49" s="292"/>
    </row>
    <row r="50" spans="1:8">
      <c r="A50" s="261" t="s">
        <v>43</v>
      </c>
      <c r="B50" s="262"/>
      <c r="C50" s="291"/>
      <c r="D50" s="291"/>
      <c r="E50" s="291"/>
      <c r="F50" s="291"/>
      <c r="G50" s="291"/>
      <c r="H50" s="292"/>
    </row>
    <row r="51" spans="1:8" ht="15.75" thickBot="1">
      <c r="A51" s="275" t="s">
        <v>23</v>
      </c>
      <c r="B51" s="276"/>
      <c r="C51" s="301"/>
      <c r="D51" s="301"/>
      <c r="E51" s="301"/>
      <c r="F51" s="301"/>
      <c r="G51" s="301"/>
      <c r="H51" s="302"/>
    </row>
    <row r="52" spans="1:8" ht="16.5" thickTop="1" thickBot="1">
      <c r="A52" s="269" t="s">
        <v>47</v>
      </c>
      <c r="B52" s="269"/>
      <c r="C52" s="279" t="s">
        <v>48</v>
      </c>
      <c r="D52" s="280"/>
      <c r="E52" s="280"/>
      <c r="F52" s="280"/>
      <c r="G52" s="280"/>
      <c r="H52" s="281"/>
    </row>
    <row r="53" spans="1:8" ht="15.75" thickTop="1">
      <c r="A53" s="10"/>
      <c r="B53" s="10"/>
      <c r="C53" s="10"/>
      <c r="D53" s="10"/>
      <c r="E53" s="10"/>
      <c r="F53" s="10"/>
      <c r="G53" s="10"/>
      <c r="H53" s="10"/>
    </row>
    <row r="54" spans="1:8">
      <c r="A54" s="300" t="s">
        <v>49</v>
      </c>
      <c r="B54" s="300"/>
      <c r="C54" s="300"/>
      <c r="D54" s="300"/>
      <c r="E54" s="300"/>
      <c r="F54" s="300"/>
      <c r="G54" s="300"/>
      <c r="H54" s="300"/>
    </row>
    <row r="55" spans="1:8">
      <c r="A55" s="300" t="s">
        <v>50</v>
      </c>
      <c r="B55" s="300"/>
      <c r="C55" s="300"/>
      <c r="D55" s="300"/>
      <c r="E55" s="300"/>
      <c r="F55" s="300"/>
      <c r="G55" s="300"/>
      <c r="H55" s="300"/>
    </row>
  </sheetData>
  <mergeCells count="69">
    <mergeCell ref="A54:H54"/>
    <mergeCell ref="A55:H55"/>
    <mergeCell ref="A50:B50"/>
    <mergeCell ref="C50:H50"/>
    <mergeCell ref="A51:B51"/>
    <mergeCell ref="C51:H51"/>
    <mergeCell ref="A52:B52"/>
    <mergeCell ref="C52:H52"/>
    <mergeCell ref="A46:B46"/>
    <mergeCell ref="C46:H46"/>
    <mergeCell ref="A47:B48"/>
    <mergeCell ref="C47:H48"/>
    <mergeCell ref="A49:B49"/>
    <mergeCell ref="C49:H49"/>
    <mergeCell ref="A43:B43"/>
    <mergeCell ref="C43:H43"/>
    <mergeCell ref="A44:B44"/>
    <mergeCell ref="C44:H44"/>
    <mergeCell ref="A45:B45"/>
    <mergeCell ref="C45:H45"/>
    <mergeCell ref="A39:B39"/>
    <mergeCell ref="C39:H39"/>
    <mergeCell ref="A40:B40"/>
    <mergeCell ref="C40:H40"/>
    <mergeCell ref="A41:B41"/>
    <mergeCell ref="C41:H41"/>
    <mergeCell ref="A36:B36"/>
    <mergeCell ref="C36:H36"/>
    <mergeCell ref="A37:B37"/>
    <mergeCell ref="C37:H37"/>
    <mergeCell ref="A38:B38"/>
    <mergeCell ref="C38:H38"/>
    <mergeCell ref="A35:B35"/>
    <mergeCell ref="C35:H35"/>
    <mergeCell ref="A20:A21"/>
    <mergeCell ref="A22:H22"/>
    <mergeCell ref="A23:A24"/>
    <mergeCell ref="A25:A26"/>
    <mergeCell ref="A27:H27"/>
    <mergeCell ref="A28:A29"/>
    <mergeCell ref="A30:A31"/>
    <mergeCell ref="A33:B33"/>
    <mergeCell ref="C33:H33"/>
    <mergeCell ref="A34:B34"/>
    <mergeCell ref="C34:H34"/>
    <mergeCell ref="A18:A19"/>
    <mergeCell ref="A12:B12"/>
    <mergeCell ref="C12:H12"/>
    <mergeCell ref="A13:B13"/>
    <mergeCell ref="C13:H13"/>
    <mergeCell ref="A14:B14"/>
    <mergeCell ref="C14:H14"/>
    <mergeCell ref="A15:H15"/>
    <mergeCell ref="A16:B17"/>
    <mergeCell ref="C16:C17"/>
    <mergeCell ref="D16:G16"/>
    <mergeCell ref="H16:H17"/>
    <mergeCell ref="A8:B8"/>
    <mergeCell ref="C8:H8"/>
    <mergeCell ref="A9:B9"/>
    <mergeCell ref="C9:H9"/>
    <mergeCell ref="A10:B11"/>
    <mergeCell ref="C10:H11"/>
    <mergeCell ref="A1:H2"/>
    <mergeCell ref="A4:H4"/>
    <mergeCell ref="A6:B6"/>
    <mergeCell ref="C6:H6"/>
    <mergeCell ref="A7:B7"/>
    <mergeCell ref="C7:H7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topLeftCell="A7" workbookViewId="0">
      <selection activeCell="F7" sqref="F7"/>
    </sheetView>
  </sheetViews>
  <sheetFormatPr defaultRowHeight="15"/>
  <cols>
    <col min="2" max="2" width="34.28515625" customWidth="1"/>
    <col min="4" max="4" width="44.42578125" customWidth="1"/>
  </cols>
  <sheetData>
    <row r="1" spans="1:4" ht="47.25" customHeight="1">
      <c r="A1" s="307" t="s">
        <v>53</v>
      </c>
      <c r="B1" s="308"/>
      <c r="C1" s="308"/>
      <c r="D1" s="308"/>
    </row>
    <row r="2" spans="1:4" ht="15.75" thickBot="1">
      <c r="A2" s="10"/>
      <c r="B2" s="10"/>
      <c r="C2" s="10"/>
      <c r="D2" s="10"/>
    </row>
    <row r="3" spans="1:4" ht="60" customHeight="1" thickTop="1">
      <c r="A3" s="309" t="s">
        <v>13</v>
      </c>
      <c r="B3" s="310"/>
      <c r="C3" s="250" t="s">
        <v>14</v>
      </c>
      <c r="D3" s="252"/>
    </row>
    <row r="4" spans="1:4">
      <c r="A4" s="303" t="s">
        <v>54</v>
      </c>
      <c r="B4" s="304"/>
      <c r="C4" s="305">
        <v>7453019764</v>
      </c>
      <c r="D4" s="306"/>
    </row>
    <row r="5" spans="1:4">
      <c r="A5" s="303" t="s">
        <v>16</v>
      </c>
      <c r="B5" s="304"/>
      <c r="C5" s="305">
        <v>745301001</v>
      </c>
      <c r="D5" s="306"/>
    </row>
    <row r="6" spans="1:4" ht="16.5" customHeight="1" thickBot="1">
      <c r="A6" s="303" t="s">
        <v>55</v>
      </c>
      <c r="B6" s="304"/>
      <c r="C6" s="311" t="s">
        <v>56</v>
      </c>
      <c r="D6" s="312"/>
    </row>
    <row r="7" spans="1:4" ht="50.25" customHeight="1" thickTop="1">
      <c r="A7" s="259" t="s">
        <v>19</v>
      </c>
      <c r="B7" s="260"/>
      <c r="C7" s="313" t="s">
        <v>460</v>
      </c>
      <c r="D7" s="314"/>
    </row>
    <row r="8" spans="1:4" ht="36.75" customHeight="1">
      <c r="A8" s="315" t="s">
        <v>20</v>
      </c>
      <c r="B8" s="316"/>
      <c r="C8" s="317" t="s">
        <v>21</v>
      </c>
      <c r="D8" s="318"/>
    </row>
    <row r="9" spans="1:4">
      <c r="A9" s="303" t="s">
        <v>57</v>
      </c>
      <c r="B9" s="304"/>
      <c r="C9" s="298" t="s">
        <v>51</v>
      </c>
      <c r="D9" s="299"/>
    </row>
    <row r="10" spans="1:4" ht="15.75" thickBot="1">
      <c r="A10" s="319" t="s">
        <v>23</v>
      </c>
      <c r="B10" s="320"/>
      <c r="C10" s="321" t="s">
        <v>24</v>
      </c>
      <c r="D10" s="322"/>
    </row>
    <row r="11" spans="1:4" ht="16.5" thickTop="1" thickBot="1">
      <c r="A11" s="323" t="s">
        <v>58</v>
      </c>
      <c r="B11" s="323"/>
      <c r="C11" s="323" t="s">
        <v>59</v>
      </c>
      <c r="D11" s="323"/>
    </row>
    <row r="12" spans="1:4" ht="16.5" thickTop="1" thickBot="1">
      <c r="A12" s="269" t="s">
        <v>60</v>
      </c>
      <c r="B12" s="269"/>
      <c r="C12" s="324" t="s">
        <v>436</v>
      </c>
      <c r="D12" s="265"/>
    </row>
    <row r="13" spans="1:4" ht="116.25" customHeight="1" thickTop="1" thickBot="1">
      <c r="A13" s="269"/>
      <c r="B13" s="269"/>
      <c r="C13" s="325"/>
      <c r="D13" s="326"/>
    </row>
    <row r="14" spans="1:4" ht="16.5" thickTop="1" thickBot="1">
      <c r="A14" s="10"/>
      <c r="B14" s="10"/>
      <c r="C14" s="10"/>
      <c r="D14" s="10"/>
    </row>
    <row r="15" spans="1:4" ht="57.75" customHeight="1" thickTop="1">
      <c r="A15" s="309" t="s">
        <v>13</v>
      </c>
      <c r="B15" s="310"/>
      <c r="C15" s="250" t="s">
        <v>14</v>
      </c>
      <c r="D15" s="252"/>
    </row>
    <row r="16" spans="1:4">
      <c r="A16" s="303" t="s">
        <v>54</v>
      </c>
      <c r="B16" s="304"/>
      <c r="C16" s="305">
        <v>7453019764</v>
      </c>
      <c r="D16" s="306"/>
    </row>
    <row r="17" spans="1:4">
      <c r="A17" s="303" t="s">
        <v>16</v>
      </c>
      <c r="B17" s="304"/>
      <c r="C17" s="305">
        <v>745301001</v>
      </c>
      <c r="D17" s="306"/>
    </row>
    <row r="18" spans="1:4">
      <c r="A18" s="303" t="s">
        <v>55</v>
      </c>
      <c r="B18" s="304"/>
      <c r="C18" s="305" t="s">
        <v>56</v>
      </c>
      <c r="D18" s="327"/>
    </row>
    <row r="19" spans="1:4">
      <c r="A19" s="328" t="s">
        <v>61</v>
      </c>
      <c r="B19" s="329"/>
      <c r="C19" s="330"/>
      <c r="D19" s="331"/>
    </row>
    <row r="20" spans="1:4">
      <c r="A20" s="315" t="s">
        <v>20</v>
      </c>
      <c r="B20" s="316"/>
      <c r="C20" s="298"/>
      <c r="D20" s="299"/>
    </row>
    <row r="21" spans="1:4">
      <c r="A21" s="303" t="s">
        <v>62</v>
      </c>
      <c r="B21" s="304"/>
      <c r="C21" s="298"/>
      <c r="D21" s="299"/>
    </row>
    <row r="22" spans="1:4" ht="15.75" thickBot="1">
      <c r="A22" s="303" t="s">
        <v>23</v>
      </c>
      <c r="B22" s="304"/>
      <c r="C22" s="298"/>
      <c r="D22" s="299"/>
    </row>
    <row r="23" spans="1:4" ht="16.5" thickTop="1" thickBot="1">
      <c r="A23" s="323" t="s">
        <v>58</v>
      </c>
      <c r="B23" s="323"/>
      <c r="C23" s="323" t="s">
        <v>59</v>
      </c>
      <c r="D23" s="323"/>
    </row>
    <row r="24" spans="1:4" ht="16.5" thickTop="1" thickBot="1">
      <c r="A24" s="269" t="s">
        <v>63</v>
      </c>
      <c r="B24" s="269"/>
      <c r="C24" s="324" t="s">
        <v>64</v>
      </c>
      <c r="D24" s="265"/>
    </row>
    <row r="25" spans="1:4" ht="16.5" thickTop="1" thickBot="1">
      <c r="A25" s="269"/>
      <c r="B25" s="269"/>
      <c r="C25" s="325"/>
      <c r="D25" s="326"/>
    </row>
    <row r="26" spans="1:4" ht="15.75" thickTop="1">
      <c r="A26" s="10"/>
      <c r="B26" s="10"/>
      <c r="C26" s="10"/>
      <c r="D26" s="10"/>
    </row>
    <row r="27" spans="1:4">
      <c r="A27" s="300" t="s">
        <v>49</v>
      </c>
      <c r="B27" s="300"/>
      <c r="C27" s="300"/>
      <c r="D27" s="300"/>
    </row>
    <row r="28" spans="1:4">
      <c r="A28" s="300" t="s">
        <v>50</v>
      </c>
      <c r="B28" s="300"/>
      <c r="C28" s="300"/>
      <c r="D28" s="300"/>
    </row>
  </sheetData>
  <mergeCells count="43">
    <mergeCell ref="A28:D28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7:D27"/>
    <mergeCell ref="A17:B17"/>
    <mergeCell ref="C17:D17"/>
    <mergeCell ref="A18:B18"/>
    <mergeCell ref="C18:D18"/>
    <mergeCell ref="A19:B19"/>
    <mergeCell ref="C19:D19"/>
    <mergeCell ref="A12:B13"/>
    <mergeCell ref="C12:D13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5:B5"/>
    <mergeCell ref="C5:D5"/>
    <mergeCell ref="A1:D1"/>
    <mergeCell ref="A3:B3"/>
    <mergeCell ref="C3:D3"/>
    <mergeCell ref="A4:B4"/>
    <mergeCell ref="C4:D4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I41" sqref="I41"/>
    </sheetView>
  </sheetViews>
  <sheetFormatPr defaultRowHeight="15"/>
  <cols>
    <col min="1" max="1" width="40.5703125" customWidth="1"/>
    <col min="2" max="2" width="51.5703125" customWidth="1"/>
  </cols>
  <sheetData>
    <row r="1" spans="1:2" ht="43.5" customHeight="1">
      <c r="A1" s="332" t="s">
        <v>65</v>
      </c>
      <c r="B1" s="332"/>
    </row>
    <row r="2" spans="1:2" ht="18" customHeight="1" thickBot="1">
      <c r="A2" s="22"/>
      <c r="B2" s="22"/>
    </row>
    <row r="3" spans="1:2" ht="71.25" customHeight="1" thickTop="1">
      <c r="A3" s="11" t="s">
        <v>13</v>
      </c>
      <c r="B3" s="12" t="s">
        <v>14</v>
      </c>
    </row>
    <row r="4" spans="1:2">
      <c r="A4" s="13" t="s">
        <v>15</v>
      </c>
      <c r="B4" s="14">
        <v>7453019764</v>
      </c>
    </row>
    <row r="5" spans="1:2">
      <c r="A5" s="13" t="s">
        <v>16</v>
      </c>
      <c r="B5" s="14">
        <v>745301001</v>
      </c>
    </row>
    <row r="6" spans="1:2" ht="26.25" thickBot="1">
      <c r="A6" s="13" t="s">
        <v>55</v>
      </c>
      <c r="B6" s="14" t="s">
        <v>66</v>
      </c>
    </row>
    <row r="7" spans="1:2" ht="76.5" customHeight="1" thickTop="1" thickBot="1">
      <c r="A7" s="15" t="s">
        <v>67</v>
      </c>
      <c r="B7" s="23" t="s">
        <v>71</v>
      </c>
    </row>
    <row r="8" spans="1:2" ht="31.5" customHeight="1" thickTop="1" thickBot="1">
      <c r="A8" s="16" t="s">
        <v>20</v>
      </c>
      <c r="B8" s="23" t="s">
        <v>71</v>
      </c>
    </row>
    <row r="9" spans="1:2" ht="18.75" customHeight="1" thickTop="1" thickBot="1">
      <c r="A9" s="17" t="s">
        <v>57</v>
      </c>
      <c r="B9" s="23" t="s">
        <v>71</v>
      </c>
    </row>
    <row r="10" spans="1:2" ht="16.5" thickTop="1" thickBot="1">
      <c r="A10" s="18" t="s">
        <v>23</v>
      </c>
      <c r="B10" s="23" t="s">
        <v>71</v>
      </c>
    </row>
    <row r="11" spans="1:2" ht="16.5" thickTop="1" thickBot="1">
      <c r="A11" s="19" t="s">
        <v>58</v>
      </c>
      <c r="B11" s="19" t="s">
        <v>59</v>
      </c>
    </row>
    <row r="12" spans="1:2" ht="69.75" customHeight="1" thickTop="1" thickBot="1">
      <c r="A12" s="20" t="s">
        <v>68</v>
      </c>
      <c r="B12" s="23" t="s">
        <v>71</v>
      </c>
    </row>
    <row r="13" spans="1:2" ht="16.5" thickTop="1" thickBot="1">
      <c r="A13" s="10"/>
      <c r="B13" s="10"/>
    </row>
    <row r="14" spans="1:2" ht="70.5" customHeight="1" thickTop="1">
      <c r="A14" s="11" t="s">
        <v>13</v>
      </c>
      <c r="B14" s="12" t="s">
        <v>14</v>
      </c>
    </row>
    <row r="15" spans="1:2">
      <c r="A15" s="13" t="s">
        <v>15</v>
      </c>
      <c r="B15" s="21">
        <v>7453019764</v>
      </c>
    </row>
    <row r="16" spans="1:2">
      <c r="A16" s="13" t="s">
        <v>16</v>
      </c>
      <c r="B16" s="21">
        <v>745301001</v>
      </c>
    </row>
    <row r="17" spans="1:2" ht="15.75" thickBot="1">
      <c r="A17" s="13" t="s">
        <v>55</v>
      </c>
      <c r="B17" s="21" t="s">
        <v>66</v>
      </c>
    </row>
    <row r="18" spans="1:2" ht="61.5" thickTop="1" thickBot="1">
      <c r="A18" s="15" t="s">
        <v>69</v>
      </c>
      <c r="B18" s="23" t="s">
        <v>71</v>
      </c>
    </row>
    <row r="19" spans="1:2" ht="31.5" thickTop="1" thickBot="1">
      <c r="A19" s="16" t="s">
        <v>20</v>
      </c>
      <c r="B19" s="23" t="s">
        <v>71</v>
      </c>
    </row>
    <row r="20" spans="1:2" ht="16.5" thickTop="1" thickBot="1">
      <c r="A20" s="17" t="s">
        <v>57</v>
      </c>
      <c r="B20" s="23" t="s">
        <v>71</v>
      </c>
    </row>
    <row r="21" spans="1:2" ht="16.5" thickTop="1" thickBot="1">
      <c r="A21" s="18" t="s">
        <v>23</v>
      </c>
      <c r="B21" s="23" t="s">
        <v>71</v>
      </c>
    </row>
    <row r="22" spans="1:2" ht="16.5" thickTop="1" thickBot="1">
      <c r="A22" s="19" t="s">
        <v>58</v>
      </c>
      <c r="B22" s="19" t="s">
        <v>59</v>
      </c>
    </row>
    <row r="23" spans="1:2" ht="31.5" thickTop="1" thickBot="1">
      <c r="A23" s="20" t="s">
        <v>70</v>
      </c>
      <c r="B23" s="23" t="s">
        <v>71</v>
      </c>
    </row>
    <row r="24" spans="1:2" ht="15.75" thickTop="1">
      <c r="A24" s="10"/>
      <c r="B24" s="10"/>
    </row>
    <row r="25" spans="1:2">
      <c r="A25" s="333" t="s">
        <v>49</v>
      </c>
      <c r="B25" s="333"/>
    </row>
    <row r="26" spans="1:2">
      <c r="A26" s="333" t="s">
        <v>50</v>
      </c>
      <c r="B26" s="333"/>
    </row>
  </sheetData>
  <mergeCells count="3">
    <mergeCell ref="A1:B1"/>
    <mergeCell ref="A25:B25"/>
    <mergeCell ref="A26:B26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topLeftCell="A64" workbookViewId="0">
      <selection activeCell="I45" sqref="I45"/>
    </sheetView>
  </sheetViews>
  <sheetFormatPr defaultRowHeight="15"/>
  <cols>
    <col min="1" max="1" width="6.28515625" customWidth="1"/>
    <col min="2" max="2" width="32" customWidth="1"/>
    <col min="3" max="3" width="20.42578125" customWidth="1"/>
    <col min="6" max="6" width="21.7109375" customWidth="1"/>
  </cols>
  <sheetData>
    <row r="1" spans="1:6" ht="33" customHeight="1">
      <c r="A1" s="24"/>
      <c r="B1" s="337" t="s">
        <v>72</v>
      </c>
      <c r="C1" s="338"/>
      <c r="D1" s="338"/>
      <c r="E1" s="338"/>
      <c r="F1" s="338"/>
    </row>
    <row r="2" spans="1:6" ht="15.75">
      <c r="A2" s="24"/>
      <c r="B2" s="25"/>
      <c r="C2" s="26"/>
      <c r="D2" s="26"/>
      <c r="E2" s="26"/>
      <c r="F2" s="27"/>
    </row>
    <row r="3" spans="1:6" ht="72" customHeight="1">
      <c r="A3" s="24"/>
      <c r="B3" s="28" t="s">
        <v>13</v>
      </c>
      <c r="C3" s="339" t="s">
        <v>73</v>
      </c>
      <c r="D3" s="340"/>
      <c r="E3" s="340"/>
      <c r="F3" s="341"/>
    </row>
    <row r="4" spans="1:6" ht="15.75">
      <c r="A4" s="24"/>
      <c r="B4" s="28" t="s">
        <v>15</v>
      </c>
      <c r="C4" s="342">
        <v>7453019764</v>
      </c>
      <c r="D4" s="342"/>
      <c r="E4" s="342"/>
      <c r="F4" s="342"/>
    </row>
    <row r="5" spans="1:6" ht="15.75">
      <c r="A5" s="24"/>
      <c r="B5" s="28" t="s">
        <v>16</v>
      </c>
      <c r="C5" s="343">
        <v>745301001</v>
      </c>
      <c r="D5" s="344"/>
      <c r="E5" s="344"/>
      <c r="F5" s="345"/>
    </row>
    <row r="6" spans="1:6" ht="15.75">
      <c r="A6" s="24"/>
      <c r="B6" s="28" t="s">
        <v>55</v>
      </c>
      <c r="C6" s="346" t="s">
        <v>66</v>
      </c>
      <c r="D6" s="347"/>
      <c r="E6" s="347"/>
      <c r="F6" s="348"/>
    </row>
    <row r="7" spans="1:6" ht="15.75">
      <c r="A7" s="24"/>
      <c r="B7" s="28" t="s">
        <v>74</v>
      </c>
      <c r="C7" s="339" t="s">
        <v>437</v>
      </c>
      <c r="D7" s="340"/>
      <c r="E7" s="340"/>
      <c r="F7" s="349"/>
    </row>
    <row r="8" spans="1:6" ht="63">
      <c r="A8" s="24"/>
      <c r="B8" s="29" t="s">
        <v>75</v>
      </c>
      <c r="C8" s="339" t="s">
        <v>76</v>
      </c>
      <c r="D8" s="340"/>
      <c r="E8" s="340"/>
      <c r="F8" s="341"/>
    </row>
    <row r="9" spans="1:6" ht="15.75">
      <c r="A9" s="24"/>
      <c r="B9" s="25"/>
      <c r="C9" s="26"/>
      <c r="D9" s="26"/>
      <c r="E9" s="26"/>
      <c r="F9" s="27"/>
    </row>
    <row r="10" spans="1:6" ht="15.75">
      <c r="A10" s="24"/>
      <c r="B10" s="25"/>
      <c r="C10" s="26"/>
      <c r="D10" s="26"/>
      <c r="E10" s="26"/>
      <c r="F10" s="27"/>
    </row>
    <row r="11" spans="1:6" ht="31.5">
      <c r="A11" s="30" t="s">
        <v>77</v>
      </c>
      <c r="B11" s="31" t="s">
        <v>78</v>
      </c>
      <c r="C11" s="32" t="s">
        <v>79</v>
      </c>
      <c r="D11" s="350" t="s">
        <v>59</v>
      </c>
      <c r="E11" s="335"/>
      <c r="F11" s="336"/>
    </row>
    <row r="12" spans="1:6" ht="15.75">
      <c r="A12" s="30"/>
      <c r="B12" s="31"/>
      <c r="C12" s="32"/>
      <c r="D12" s="334"/>
      <c r="E12" s="335"/>
      <c r="F12" s="336"/>
    </row>
    <row r="13" spans="1:6" ht="31.5">
      <c r="A13" s="30" t="s">
        <v>80</v>
      </c>
      <c r="B13" s="33" t="s">
        <v>81</v>
      </c>
      <c r="C13" s="34" t="s">
        <v>82</v>
      </c>
      <c r="D13" s="334"/>
      <c r="E13" s="351"/>
      <c r="F13" s="352"/>
    </row>
    <row r="14" spans="1:6" ht="31.5">
      <c r="A14" s="35" t="s">
        <v>83</v>
      </c>
      <c r="B14" s="36" t="s">
        <v>84</v>
      </c>
      <c r="C14" s="37" t="s">
        <v>85</v>
      </c>
      <c r="D14" s="334"/>
      <c r="E14" s="335"/>
      <c r="F14" s="336"/>
    </row>
    <row r="15" spans="1:6" ht="15.75">
      <c r="A15" s="35" t="s">
        <v>86</v>
      </c>
      <c r="B15" s="36" t="s">
        <v>87</v>
      </c>
      <c r="C15" s="37" t="s">
        <v>85</v>
      </c>
      <c r="D15" s="334"/>
      <c r="E15" s="335"/>
      <c r="F15" s="336"/>
    </row>
    <row r="16" spans="1:6" ht="15.75">
      <c r="A16" s="35"/>
      <c r="B16" s="38" t="s">
        <v>88</v>
      </c>
      <c r="C16" s="39" t="s">
        <v>89</v>
      </c>
      <c r="D16" s="334"/>
      <c r="E16" s="335"/>
      <c r="F16" s="336"/>
    </row>
    <row r="17" spans="1:6" ht="15.75">
      <c r="A17" s="35"/>
      <c r="B17" s="38" t="s">
        <v>90</v>
      </c>
      <c r="C17" s="39" t="s">
        <v>91</v>
      </c>
      <c r="D17" s="334"/>
      <c r="E17" s="335"/>
      <c r="F17" s="336"/>
    </row>
    <row r="18" spans="1:6" ht="15.75">
      <c r="A18" s="35"/>
      <c r="B18" s="38" t="s">
        <v>92</v>
      </c>
      <c r="C18" s="353"/>
      <c r="D18" s="354"/>
      <c r="E18" s="354"/>
      <c r="F18" s="355"/>
    </row>
    <row r="19" spans="1:6" ht="15.75">
      <c r="A19" s="35" t="s">
        <v>93</v>
      </c>
      <c r="B19" s="36" t="s">
        <v>94</v>
      </c>
      <c r="C19" s="37" t="s">
        <v>85</v>
      </c>
      <c r="D19" s="334"/>
      <c r="E19" s="335"/>
      <c r="F19" s="336"/>
    </row>
    <row r="20" spans="1:6" ht="47.25">
      <c r="A20" s="35"/>
      <c r="B20" s="38" t="s">
        <v>95</v>
      </c>
      <c r="C20" s="39" t="s">
        <v>96</v>
      </c>
      <c r="D20" s="334"/>
      <c r="E20" s="335"/>
      <c r="F20" s="336"/>
    </row>
    <row r="21" spans="1:6" ht="15.75">
      <c r="A21" s="35"/>
      <c r="B21" s="38" t="s">
        <v>90</v>
      </c>
      <c r="C21" s="39" t="s">
        <v>97</v>
      </c>
      <c r="D21" s="334"/>
      <c r="E21" s="335"/>
      <c r="F21" s="336"/>
    </row>
    <row r="22" spans="1:6" ht="15.75">
      <c r="A22" s="35"/>
      <c r="B22" s="38" t="s">
        <v>92</v>
      </c>
      <c r="C22" s="353"/>
      <c r="D22" s="354"/>
      <c r="E22" s="354"/>
      <c r="F22" s="355"/>
    </row>
    <row r="23" spans="1:6" ht="15.75">
      <c r="A23" s="35" t="s">
        <v>98</v>
      </c>
      <c r="B23" s="40" t="s">
        <v>99</v>
      </c>
      <c r="C23" s="37" t="s">
        <v>85</v>
      </c>
      <c r="D23" s="334"/>
      <c r="E23" s="335"/>
      <c r="F23" s="336"/>
    </row>
    <row r="24" spans="1:6" ht="15.75">
      <c r="A24" s="35"/>
      <c r="B24" s="41" t="s">
        <v>100</v>
      </c>
      <c r="C24" s="39" t="s">
        <v>96</v>
      </c>
      <c r="D24" s="334"/>
      <c r="E24" s="335"/>
      <c r="F24" s="336"/>
    </row>
    <row r="25" spans="1:6" ht="15.75">
      <c r="A25" s="35"/>
      <c r="B25" s="41" t="s">
        <v>101</v>
      </c>
      <c r="C25" s="39" t="s">
        <v>97</v>
      </c>
      <c r="D25" s="334"/>
      <c r="E25" s="335"/>
      <c r="F25" s="336"/>
    </row>
    <row r="26" spans="1:6" ht="15.75">
      <c r="A26" s="35"/>
      <c r="B26" s="41" t="s">
        <v>92</v>
      </c>
      <c r="C26" s="353"/>
      <c r="D26" s="354"/>
      <c r="E26" s="354"/>
      <c r="F26" s="355"/>
    </row>
    <row r="27" spans="1:6" ht="15.75">
      <c r="A27" s="35" t="s">
        <v>102</v>
      </c>
      <c r="B27" s="40" t="s">
        <v>103</v>
      </c>
      <c r="C27" s="37" t="s">
        <v>85</v>
      </c>
      <c r="D27" s="334"/>
      <c r="E27" s="335"/>
      <c r="F27" s="336"/>
    </row>
    <row r="28" spans="1:6" ht="15.75">
      <c r="A28" s="35"/>
      <c r="B28" s="41" t="s">
        <v>100</v>
      </c>
      <c r="C28" s="39" t="s">
        <v>96</v>
      </c>
      <c r="D28" s="334"/>
      <c r="E28" s="335"/>
      <c r="F28" s="336"/>
    </row>
    <row r="29" spans="1:6" ht="15.75">
      <c r="A29" s="35"/>
      <c r="B29" s="41" t="s">
        <v>101</v>
      </c>
      <c r="C29" s="39" t="s">
        <v>97</v>
      </c>
      <c r="D29" s="334"/>
      <c r="E29" s="335"/>
      <c r="F29" s="336"/>
    </row>
    <row r="30" spans="1:6" ht="15.75">
      <c r="A30" s="35"/>
      <c r="B30" s="41" t="s">
        <v>92</v>
      </c>
      <c r="C30" s="353"/>
      <c r="D30" s="354"/>
      <c r="E30" s="354"/>
      <c r="F30" s="355"/>
    </row>
    <row r="31" spans="1:6" ht="15.75">
      <c r="A31" s="35" t="s">
        <v>104</v>
      </c>
      <c r="B31" s="36" t="s">
        <v>105</v>
      </c>
      <c r="C31" s="37" t="s">
        <v>85</v>
      </c>
      <c r="D31" s="334"/>
      <c r="E31" s="335"/>
      <c r="F31" s="336"/>
    </row>
    <row r="32" spans="1:6" ht="15.75">
      <c r="A32" s="35"/>
      <c r="B32" s="38" t="s">
        <v>88</v>
      </c>
      <c r="C32" s="39" t="s">
        <v>89</v>
      </c>
      <c r="D32" s="334"/>
      <c r="E32" s="335"/>
      <c r="F32" s="336"/>
    </row>
    <row r="33" spans="1:6" ht="15.75">
      <c r="A33" s="35"/>
      <c r="B33" s="38" t="s">
        <v>90</v>
      </c>
      <c r="C33" s="39" t="s">
        <v>91</v>
      </c>
      <c r="D33" s="334"/>
      <c r="E33" s="335"/>
      <c r="F33" s="336"/>
    </row>
    <row r="34" spans="1:6" ht="15.75">
      <c r="A34" s="35"/>
      <c r="B34" s="38" t="s">
        <v>92</v>
      </c>
      <c r="C34" s="353"/>
      <c r="D34" s="354"/>
      <c r="E34" s="354"/>
      <c r="F34" s="355"/>
    </row>
    <row r="35" spans="1:6" ht="15.75">
      <c r="A35" s="35" t="s">
        <v>106</v>
      </c>
      <c r="B35" s="36" t="s">
        <v>107</v>
      </c>
      <c r="C35" s="37" t="s">
        <v>85</v>
      </c>
      <c r="D35" s="334"/>
      <c r="E35" s="335"/>
      <c r="F35" s="336"/>
    </row>
    <row r="36" spans="1:6" ht="15.75">
      <c r="A36" s="35"/>
      <c r="B36" s="38" t="s">
        <v>88</v>
      </c>
      <c r="C36" s="39" t="s">
        <v>89</v>
      </c>
      <c r="D36" s="334"/>
      <c r="E36" s="335"/>
      <c r="F36" s="336"/>
    </row>
    <row r="37" spans="1:6" ht="15.75">
      <c r="A37" s="35"/>
      <c r="B37" s="38" t="s">
        <v>90</v>
      </c>
      <c r="C37" s="39" t="s">
        <v>91</v>
      </c>
      <c r="D37" s="334"/>
      <c r="E37" s="335"/>
      <c r="F37" s="336"/>
    </row>
    <row r="38" spans="1:6" ht="15.75">
      <c r="A38" s="35"/>
      <c r="B38" s="38" t="s">
        <v>92</v>
      </c>
      <c r="C38" s="353"/>
      <c r="D38" s="354"/>
      <c r="E38" s="354"/>
      <c r="F38" s="355"/>
    </row>
    <row r="39" spans="1:6" ht="31.5">
      <c r="A39" s="42" t="s">
        <v>108</v>
      </c>
      <c r="B39" s="36" t="s">
        <v>109</v>
      </c>
      <c r="C39" s="37" t="s">
        <v>85</v>
      </c>
      <c r="D39" s="334"/>
      <c r="E39" s="335"/>
      <c r="F39" s="336"/>
    </row>
    <row r="40" spans="1:6" ht="15.75">
      <c r="A40" s="35"/>
      <c r="B40" s="38" t="s">
        <v>88</v>
      </c>
      <c r="C40" s="39" t="s">
        <v>89</v>
      </c>
      <c r="D40" s="334"/>
      <c r="E40" s="335"/>
      <c r="F40" s="336"/>
    </row>
    <row r="41" spans="1:6" ht="15.75">
      <c r="A41" s="35"/>
      <c r="B41" s="38" t="s">
        <v>90</v>
      </c>
      <c r="C41" s="39" t="s">
        <v>91</v>
      </c>
      <c r="D41" s="334"/>
      <c r="E41" s="335"/>
      <c r="F41" s="336"/>
    </row>
    <row r="42" spans="1:6" ht="15.75">
      <c r="A42" s="35"/>
      <c r="B42" s="38" t="s">
        <v>92</v>
      </c>
      <c r="C42" s="353"/>
      <c r="D42" s="354"/>
      <c r="E42" s="354"/>
      <c r="F42" s="355"/>
    </row>
    <row r="43" spans="1:6" ht="78.75">
      <c r="A43" s="30" t="s">
        <v>110</v>
      </c>
      <c r="B43" s="33" t="s">
        <v>111</v>
      </c>
      <c r="C43" s="34" t="s">
        <v>82</v>
      </c>
      <c r="D43" s="356">
        <v>1524.07</v>
      </c>
      <c r="E43" s="357"/>
      <c r="F43" s="358"/>
    </row>
    <row r="44" spans="1:6" ht="31.5">
      <c r="A44" s="30"/>
      <c r="B44" s="43" t="s">
        <v>112</v>
      </c>
      <c r="C44" s="32" t="s">
        <v>113</v>
      </c>
      <c r="D44" s="433">
        <v>5.98</v>
      </c>
      <c r="E44" s="434"/>
      <c r="F44" s="435"/>
    </row>
    <row r="45" spans="1:6" ht="15.75">
      <c r="A45" s="30"/>
      <c r="B45" s="43" t="s">
        <v>114</v>
      </c>
      <c r="C45" s="32" t="s">
        <v>115</v>
      </c>
      <c r="D45" s="356">
        <v>266.77999999999997</v>
      </c>
      <c r="E45" s="357"/>
      <c r="F45" s="358"/>
    </row>
    <row r="46" spans="1:6" ht="47.25">
      <c r="A46" s="30" t="s">
        <v>116</v>
      </c>
      <c r="B46" s="33" t="s">
        <v>117</v>
      </c>
      <c r="C46" s="34" t="s">
        <v>82</v>
      </c>
      <c r="D46" s="334"/>
      <c r="E46" s="351"/>
      <c r="F46" s="352"/>
    </row>
    <row r="47" spans="1:6" ht="47.25">
      <c r="A47" s="30" t="s">
        <v>118</v>
      </c>
      <c r="B47" s="33" t="s">
        <v>119</v>
      </c>
      <c r="C47" s="34" t="s">
        <v>82</v>
      </c>
      <c r="D47" s="334"/>
      <c r="E47" s="351"/>
      <c r="F47" s="352"/>
    </row>
    <row r="48" spans="1:6" ht="63">
      <c r="A48" s="30" t="s">
        <v>120</v>
      </c>
      <c r="B48" s="33" t="s">
        <v>121</v>
      </c>
      <c r="C48" s="34" t="s">
        <v>82</v>
      </c>
      <c r="D48" s="436">
        <v>1393.74</v>
      </c>
      <c r="E48" s="437"/>
      <c r="F48" s="438"/>
    </row>
    <row r="49" spans="1:6" ht="78.75">
      <c r="A49" s="30" t="s">
        <v>122</v>
      </c>
      <c r="B49" s="33" t="s">
        <v>123</v>
      </c>
      <c r="C49" s="32" t="s">
        <v>82</v>
      </c>
      <c r="D49" s="334">
        <v>144.34</v>
      </c>
      <c r="E49" s="351"/>
      <c r="F49" s="352"/>
    </row>
    <row r="50" spans="1:6" ht="31.5">
      <c r="A50" s="30" t="s">
        <v>124</v>
      </c>
      <c r="B50" s="33" t="s">
        <v>125</v>
      </c>
      <c r="C50" s="32" t="s">
        <v>82</v>
      </c>
      <c r="D50" s="334"/>
      <c r="E50" s="351"/>
      <c r="F50" s="352"/>
    </row>
    <row r="51" spans="1:6" ht="15.75">
      <c r="A51" s="30"/>
      <c r="B51" s="43" t="s">
        <v>126</v>
      </c>
      <c r="C51" s="32"/>
      <c r="D51" s="334"/>
      <c r="E51" s="351"/>
      <c r="F51" s="352"/>
    </row>
    <row r="52" spans="1:6" ht="31.5">
      <c r="A52" s="30"/>
      <c r="B52" s="43" t="s">
        <v>127</v>
      </c>
      <c r="C52" s="32" t="s">
        <v>82</v>
      </c>
      <c r="D52" s="334"/>
      <c r="E52" s="351"/>
      <c r="F52" s="352"/>
    </row>
    <row r="53" spans="1:6" ht="31.5">
      <c r="A53" s="30" t="s">
        <v>128</v>
      </c>
      <c r="B53" s="33" t="s">
        <v>129</v>
      </c>
      <c r="C53" s="32" t="s">
        <v>82</v>
      </c>
      <c r="D53" s="334">
        <v>53.05</v>
      </c>
      <c r="E53" s="351"/>
      <c r="F53" s="352"/>
    </row>
    <row r="54" spans="1:6" ht="15.75">
      <c r="A54" s="30"/>
      <c r="B54" s="43" t="s">
        <v>126</v>
      </c>
      <c r="C54" s="32"/>
      <c r="D54" s="334"/>
      <c r="E54" s="351"/>
      <c r="F54" s="352"/>
    </row>
    <row r="55" spans="1:6" ht="47.25">
      <c r="A55" s="30"/>
      <c r="B55" s="43" t="s">
        <v>130</v>
      </c>
      <c r="C55" s="32" t="s">
        <v>82</v>
      </c>
      <c r="D55" s="334"/>
      <c r="E55" s="351"/>
      <c r="F55" s="352"/>
    </row>
    <row r="56" spans="1:6" ht="63">
      <c r="A56" s="30" t="s">
        <v>131</v>
      </c>
      <c r="B56" s="33" t="s">
        <v>132</v>
      </c>
      <c r="C56" s="32" t="s">
        <v>82</v>
      </c>
      <c r="D56" s="334"/>
      <c r="E56" s="351"/>
      <c r="F56" s="352"/>
    </row>
    <row r="57" spans="1:6" ht="108" customHeight="1">
      <c r="A57" s="30" t="s">
        <v>133</v>
      </c>
      <c r="B57" s="33" t="s">
        <v>134</v>
      </c>
      <c r="C57" s="32" t="s">
        <v>82</v>
      </c>
      <c r="D57" s="436"/>
      <c r="E57" s="437"/>
      <c r="F57" s="438"/>
    </row>
    <row r="58" spans="1:6" ht="47.25">
      <c r="A58" s="30" t="s">
        <v>135</v>
      </c>
      <c r="B58" s="33" t="s">
        <v>136</v>
      </c>
      <c r="C58" s="34" t="s">
        <v>82</v>
      </c>
      <c r="D58" s="334"/>
      <c r="E58" s="351"/>
      <c r="F58" s="352"/>
    </row>
    <row r="59" spans="1:6" ht="15.75">
      <c r="A59" s="30" t="s">
        <v>137</v>
      </c>
      <c r="B59" s="33" t="s">
        <v>138</v>
      </c>
      <c r="C59" s="34" t="s">
        <v>82</v>
      </c>
      <c r="D59" s="439"/>
      <c r="E59" s="434"/>
      <c r="F59" s="435"/>
    </row>
    <row r="60" spans="1:6" ht="15.75">
      <c r="A60" s="30" t="s">
        <v>139</v>
      </c>
      <c r="B60" s="29" t="s">
        <v>140</v>
      </c>
      <c r="C60" s="34" t="s">
        <v>82</v>
      </c>
      <c r="D60" s="334"/>
      <c r="E60" s="351"/>
      <c r="F60" s="352"/>
    </row>
    <row r="61" spans="1:6" ht="15.75">
      <c r="A61" s="30" t="s">
        <v>141</v>
      </c>
      <c r="B61" s="29" t="s">
        <v>142</v>
      </c>
      <c r="C61" s="34" t="s">
        <v>82</v>
      </c>
      <c r="D61" s="361"/>
      <c r="E61" s="362"/>
      <c r="F61" s="363"/>
    </row>
    <row r="62" spans="1:6" ht="15.75">
      <c r="A62" s="30"/>
      <c r="B62" s="29"/>
      <c r="C62" s="34"/>
      <c r="D62" s="334"/>
      <c r="E62" s="351"/>
      <c r="F62" s="352"/>
    </row>
    <row r="63" spans="1:6" ht="31.5">
      <c r="A63" s="30" t="s">
        <v>143</v>
      </c>
      <c r="B63" s="29" t="s">
        <v>144</v>
      </c>
      <c r="C63" s="32" t="s">
        <v>145</v>
      </c>
      <c r="D63" s="270">
        <v>29.659800000000001</v>
      </c>
      <c r="E63" s="359"/>
      <c r="F63" s="360"/>
    </row>
    <row r="64" spans="1:6" ht="15.75">
      <c r="A64" s="30" t="s">
        <v>146</v>
      </c>
      <c r="B64" s="29" t="s">
        <v>147</v>
      </c>
      <c r="C64" s="32" t="s">
        <v>145</v>
      </c>
      <c r="D64" s="270">
        <f>D63</f>
        <v>29.659800000000001</v>
      </c>
      <c r="E64" s="359"/>
      <c r="F64" s="360"/>
    </row>
    <row r="65" spans="1:6" ht="31.5">
      <c r="A65" s="30" t="s">
        <v>148</v>
      </c>
      <c r="B65" s="29" t="s">
        <v>149</v>
      </c>
      <c r="C65" s="32" t="s">
        <v>150</v>
      </c>
      <c r="D65" s="365">
        <v>0</v>
      </c>
      <c r="E65" s="351"/>
      <c r="F65" s="352"/>
    </row>
    <row r="66" spans="1:6" ht="31.5">
      <c r="A66" s="30" t="s">
        <v>151</v>
      </c>
      <c r="B66" s="29" t="s">
        <v>152</v>
      </c>
      <c r="C66" s="32" t="s">
        <v>150</v>
      </c>
      <c r="D66" s="365">
        <v>0</v>
      </c>
      <c r="E66" s="351"/>
      <c r="F66" s="352"/>
    </row>
    <row r="67" spans="1:6" ht="31.5">
      <c r="A67" s="30" t="s">
        <v>153</v>
      </c>
      <c r="B67" s="29" t="s">
        <v>154</v>
      </c>
      <c r="C67" s="32" t="s">
        <v>150</v>
      </c>
      <c r="D67" s="366">
        <f>17.37228+3.0788</f>
        <v>20.451080000000001</v>
      </c>
      <c r="E67" s="367"/>
      <c r="F67" s="368"/>
    </row>
    <row r="68" spans="1:6" ht="15.75">
      <c r="A68" s="30"/>
      <c r="B68" s="43" t="s">
        <v>126</v>
      </c>
      <c r="C68" s="32"/>
      <c r="D68" s="364"/>
      <c r="E68" s="359"/>
      <c r="F68" s="360"/>
    </row>
    <row r="69" spans="1:6" ht="15.75">
      <c r="A69" s="30" t="s">
        <v>155</v>
      </c>
      <c r="B69" s="33" t="s">
        <v>156</v>
      </c>
      <c r="C69" s="32" t="s">
        <v>150</v>
      </c>
      <c r="D69" s="366">
        <f>D67</f>
        <v>20.451080000000001</v>
      </c>
      <c r="E69" s="367"/>
      <c r="F69" s="368"/>
    </row>
    <row r="70" spans="1:6" ht="15.75">
      <c r="A70" s="30" t="s">
        <v>157</v>
      </c>
      <c r="B70" s="33" t="s">
        <v>158</v>
      </c>
      <c r="C70" s="32" t="s">
        <v>150</v>
      </c>
      <c r="D70" s="364"/>
      <c r="E70" s="359"/>
      <c r="F70" s="360"/>
    </row>
    <row r="71" spans="1:6" ht="63">
      <c r="A71" s="30" t="s">
        <v>159</v>
      </c>
      <c r="B71" s="29" t="s">
        <v>160</v>
      </c>
      <c r="C71" s="32" t="s">
        <v>161</v>
      </c>
      <c r="D71" s="365">
        <v>0</v>
      </c>
      <c r="E71" s="351"/>
      <c r="F71" s="352"/>
    </row>
    <row r="72" spans="1:6" ht="63">
      <c r="A72" s="30" t="s">
        <v>162</v>
      </c>
      <c r="B72" s="29" t="s">
        <v>163</v>
      </c>
      <c r="C72" s="32" t="s">
        <v>164</v>
      </c>
      <c r="D72" s="366">
        <f>(106.6+76.15)/1000</f>
        <v>0.18275</v>
      </c>
      <c r="E72" s="369"/>
      <c r="F72" s="370"/>
    </row>
    <row r="73" spans="1:6" ht="47.25">
      <c r="A73" s="30" t="s">
        <v>165</v>
      </c>
      <c r="B73" s="29" t="s">
        <v>166</v>
      </c>
      <c r="C73" s="32" t="s">
        <v>164</v>
      </c>
      <c r="D73" s="366">
        <f>(561.74+164.45+764.1+1096.3)/1000</f>
        <v>2.5865900000000002</v>
      </c>
      <c r="E73" s="369"/>
      <c r="F73" s="370"/>
    </row>
    <row r="74" spans="1:6" ht="31.5">
      <c r="A74" s="30" t="s">
        <v>167</v>
      </c>
      <c r="B74" s="29" t="s">
        <v>168</v>
      </c>
      <c r="C74" s="32" t="s">
        <v>169</v>
      </c>
      <c r="D74" s="364"/>
      <c r="E74" s="359"/>
      <c r="F74" s="360"/>
    </row>
    <row r="75" spans="1:6" ht="31.5">
      <c r="A75" s="30" t="s">
        <v>170</v>
      </c>
      <c r="B75" s="29" t="s">
        <v>171</v>
      </c>
      <c r="C75" s="34" t="s">
        <v>169</v>
      </c>
      <c r="D75" s="364"/>
      <c r="E75" s="359"/>
      <c r="F75" s="360"/>
    </row>
    <row r="76" spans="1:6" ht="15.75">
      <c r="A76" s="30" t="s">
        <v>172</v>
      </c>
      <c r="B76" s="29" t="s">
        <v>173</v>
      </c>
      <c r="C76" s="34" t="s">
        <v>169</v>
      </c>
      <c r="D76" s="365">
        <v>55</v>
      </c>
      <c r="E76" s="351"/>
      <c r="F76" s="352"/>
    </row>
    <row r="77" spans="1:6" ht="47.25">
      <c r="A77" s="30" t="s">
        <v>174</v>
      </c>
      <c r="B77" s="29" t="s">
        <v>175</v>
      </c>
      <c r="C77" s="34" t="s">
        <v>176</v>
      </c>
      <c r="D77" s="365">
        <v>4</v>
      </c>
      <c r="E77" s="351"/>
      <c r="F77" s="352"/>
    </row>
    <row r="78" spans="1:6" ht="63">
      <c r="A78" s="30" t="s">
        <v>177</v>
      </c>
      <c r="B78" s="29" t="s">
        <v>178</v>
      </c>
      <c r="C78" s="34" t="s">
        <v>179</v>
      </c>
      <c r="D78" s="365">
        <v>0</v>
      </c>
      <c r="E78" s="351"/>
      <c r="F78" s="352"/>
    </row>
    <row r="79" spans="1:6" ht="63">
      <c r="A79" s="30" t="s">
        <v>180</v>
      </c>
      <c r="B79" s="29" t="s">
        <v>181</v>
      </c>
      <c r="C79" s="34" t="s">
        <v>182</v>
      </c>
      <c r="D79" s="371">
        <f>D45/D67</f>
        <v>13.044787854724541</v>
      </c>
      <c r="E79" s="372"/>
      <c r="F79" s="373"/>
    </row>
    <row r="80" spans="1:6" ht="63">
      <c r="A80" s="30" t="s">
        <v>183</v>
      </c>
      <c r="B80" s="29" t="s">
        <v>184</v>
      </c>
      <c r="C80" s="34" t="s">
        <v>185</v>
      </c>
      <c r="D80" s="365">
        <v>0</v>
      </c>
      <c r="E80" s="351"/>
      <c r="F80" s="352"/>
    </row>
  </sheetData>
  <mergeCells count="77">
    <mergeCell ref="D76:F76"/>
    <mergeCell ref="D77:F77"/>
    <mergeCell ref="D78:F78"/>
    <mergeCell ref="D79:F79"/>
    <mergeCell ref="D80:F80"/>
    <mergeCell ref="D75:F75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63:F63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51:F51"/>
    <mergeCell ref="D40:F40"/>
    <mergeCell ref="D41:F41"/>
    <mergeCell ref="C42:F42"/>
    <mergeCell ref="D43:F43"/>
    <mergeCell ref="D44:F44"/>
    <mergeCell ref="D45:F45"/>
    <mergeCell ref="D46:F46"/>
    <mergeCell ref="D47:F47"/>
    <mergeCell ref="D48:F48"/>
    <mergeCell ref="D49:F49"/>
    <mergeCell ref="D50:F50"/>
    <mergeCell ref="D39:F39"/>
    <mergeCell ref="D28:F28"/>
    <mergeCell ref="D29:F29"/>
    <mergeCell ref="C30:F30"/>
    <mergeCell ref="D31:F31"/>
    <mergeCell ref="D32:F32"/>
    <mergeCell ref="D33:F33"/>
    <mergeCell ref="C34:F34"/>
    <mergeCell ref="D35:F35"/>
    <mergeCell ref="D36:F36"/>
    <mergeCell ref="D37:F37"/>
    <mergeCell ref="C38:F38"/>
    <mergeCell ref="D27:F27"/>
    <mergeCell ref="D16:F16"/>
    <mergeCell ref="D17:F17"/>
    <mergeCell ref="C18:F18"/>
    <mergeCell ref="D19:F19"/>
    <mergeCell ref="D20:F20"/>
    <mergeCell ref="D21:F21"/>
    <mergeCell ref="C22:F22"/>
    <mergeCell ref="D23:F23"/>
    <mergeCell ref="D24:F24"/>
    <mergeCell ref="D25:F25"/>
    <mergeCell ref="C26:F26"/>
    <mergeCell ref="D15:F15"/>
    <mergeCell ref="B1:F1"/>
    <mergeCell ref="C3:F3"/>
    <mergeCell ref="C4:F4"/>
    <mergeCell ref="C5:F5"/>
    <mergeCell ref="C6:F6"/>
    <mergeCell ref="C7:F7"/>
    <mergeCell ref="C8:F8"/>
    <mergeCell ref="D11:F11"/>
    <mergeCell ref="D12:F12"/>
    <mergeCell ref="D13:F13"/>
    <mergeCell ref="D14:F14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workbookViewId="0">
      <selection activeCell="B14" sqref="B14"/>
    </sheetView>
  </sheetViews>
  <sheetFormatPr defaultRowHeight="15"/>
  <cols>
    <col min="1" max="1" width="36.85546875" customWidth="1"/>
    <col min="2" max="2" width="61" customWidth="1"/>
  </cols>
  <sheetData>
    <row r="1" spans="1:2" ht="48.75" customHeight="1">
      <c r="A1" s="307" t="s">
        <v>186</v>
      </c>
      <c r="B1" s="308"/>
    </row>
    <row r="2" spans="1:2" ht="15.75" thickBot="1">
      <c r="A2" s="10"/>
      <c r="B2" s="44"/>
    </row>
    <row r="3" spans="1:2" ht="60" customHeight="1" thickTop="1">
      <c r="A3" s="45" t="s">
        <v>13</v>
      </c>
      <c r="B3" s="46" t="s">
        <v>14</v>
      </c>
    </row>
    <row r="4" spans="1:2">
      <c r="A4" s="47" t="s">
        <v>187</v>
      </c>
      <c r="B4" s="48">
        <v>7453019764</v>
      </c>
    </row>
    <row r="5" spans="1:2">
      <c r="A5" s="47" t="s">
        <v>16</v>
      </c>
      <c r="B5" s="48">
        <v>745301001</v>
      </c>
    </row>
    <row r="6" spans="1:2">
      <c r="A6" s="47" t="s">
        <v>55</v>
      </c>
      <c r="B6" s="48" t="s">
        <v>66</v>
      </c>
    </row>
    <row r="7" spans="1:2" ht="15.75" thickBot="1">
      <c r="A7" s="47" t="s">
        <v>188</v>
      </c>
      <c r="B7" s="49" t="s">
        <v>434</v>
      </c>
    </row>
    <row r="8" spans="1:2" ht="16.5" thickTop="1" thickBot="1">
      <c r="A8" s="50" t="s">
        <v>78</v>
      </c>
      <c r="B8" s="51" t="s">
        <v>59</v>
      </c>
    </row>
    <row r="9" spans="1:2" ht="46.5" thickTop="1" thickBot="1">
      <c r="A9" s="52" t="s">
        <v>189</v>
      </c>
      <c r="B9" s="53" t="s">
        <v>190</v>
      </c>
    </row>
    <row r="10" spans="1:2" ht="16.5" thickTop="1" thickBot="1">
      <c r="A10" s="52" t="s">
        <v>191</v>
      </c>
      <c r="B10" s="54">
        <v>547.48800000000006</v>
      </c>
    </row>
    <row r="11" spans="1:2" ht="60.75" thickTop="1">
      <c r="A11" s="55" t="s">
        <v>192</v>
      </c>
      <c r="B11" s="56"/>
    </row>
    <row r="12" spans="1:2" ht="30">
      <c r="A12" s="57" t="s">
        <v>193</v>
      </c>
      <c r="B12" s="440">
        <v>0</v>
      </c>
    </row>
    <row r="13" spans="1:2" ht="30">
      <c r="A13" s="57" t="s">
        <v>194</v>
      </c>
      <c r="B13" s="58"/>
    </row>
    <row r="14" spans="1:2" ht="75">
      <c r="A14" s="57" t="s">
        <v>195</v>
      </c>
      <c r="B14" s="441">
        <v>1524.07</v>
      </c>
    </row>
    <row r="15" spans="1:2" ht="30">
      <c r="A15" s="59" t="s">
        <v>196</v>
      </c>
      <c r="B15" s="58">
        <v>5.98</v>
      </c>
    </row>
    <row r="16" spans="1:2" ht="30">
      <c r="A16" s="59" t="s">
        <v>197</v>
      </c>
      <c r="B16" s="58">
        <v>266.77999999999997</v>
      </c>
    </row>
    <row r="17" spans="1:2" ht="45">
      <c r="A17" s="57" t="s">
        <v>198</v>
      </c>
      <c r="B17" s="58"/>
    </row>
    <row r="18" spans="1:2" ht="45">
      <c r="A18" s="57" t="s">
        <v>199</v>
      </c>
      <c r="B18" s="58"/>
    </row>
    <row r="19" spans="1:2" ht="60">
      <c r="A19" s="57" t="s">
        <v>200</v>
      </c>
      <c r="B19" s="58">
        <v>1393.7349999999999</v>
      </c>
    </row>
    <row r="20" spans="1:2" ht="60">
      <c r="A20" s="57" t="s">
        <v>201</v>
      </c>
      <c r="B20" s="58">
        <v>144.33600000000001</v>
      </c>
    </row>
    <row r="21" spans="1:2" ht="30">
      <c r="A21" s="57" t="s">
        <v>202</v>
      </c>
      <c r="B21" s="58"/>
    </row>
    <row r="22" spans="1:2" ht="45">
      <c r="A22" s="60" t="s">
        <v>130</v>
      </c>
      <c r="B22" s="58" t="s">
        <v>203</v>
      </c>
    </row>
    <row r="23" spans="1:2" ht="45">
      <c r="A23" s="57" t="s">
        <v>204</v>
      </c>
      <c r="B23" s="58">
        <v>53.05</v>
      </c>
    </row>
    <row r="24" spans="1:2" ht="45">
      <c r="A24" s="60" t="s">
        <v>205</v>
      </c>
      <c r="B24" s="58" t="s">
        <v>203</v>
      </c>
    </row>
    <row r="25" spans="1:2" ht="45">
      <c r="A25" s="57" t="s">
        <v>206</v>
      </c>
      <c r="B25" s="58" t="s">
        <v>203</v>
      </c>
    </row>
    <row r="26" spans="1:2" ht="93" thickBot="1">
      <c r="A26" s="61" t="s">
        <v>207</v>
      </c>
      <c r="B26" s="62">
        <v>0</v>
      </c>
    </row>
    <row r="27" spans="1:2" ht="31.5" thickTop="1" thickBot="1">
      <c r="A27" s="63" t="s">
        <v>208</v>
      </c>
      <c r="B27" s="64"/>
    </row>
    <row r="28" spans="1:2" ht="30.75" thickTop="1">
      <c r="A28" s="55" t="s">
        <v>209</v>
      </c>
      <c r="B28" s="65"/>
    </row>
    <row r="29" spans="1:2" ht="105.75" thickBot="1">
      <c r="A29" s="61" t="s">
        <v>210</v>
      </c>
      <c r="B29" s="62" t="s">
        <v>211</v>
      </c>
    </row>
    <row r="30" spans="1:2" ht="30.75" thickTop="1">
      <c r="A30" s="55" t="s">
        <v>212</v>
      </c>
      <c r="B30" s="65"/>
    </row>
    <row r="31" spans="1:2" ht="30.75" thickBot="1">
      <c r="A31" s="61" t="s">
        <v>213</v>
      </c>
      <c r="B31" s="62"/>
    </row>
    <row r="32" spans="1:2" ht="61.5" thickTop="1" thickBot="1">
      <c r="A32" s="52" t="s">
        <v>214</v>
      </c>
      <c r="B32" s="54" t="s">
        <v>215</v>
      </c>
    </row>
    <row r="33" spans="1:2" ht="31.5" thickTop="1" thickBot="1">
      <c r="A33" s="52" t="s">
        <v>216</v>
      </c>
      <c r="B33" s="54">
        <v>29.659800000000001</v>
      </c>
    </row>
    <row r="34" spans="1:2" ht="16.5" thickTop="1" thickBot="1">
      <c r="A34" s="52" t="s">
        <v>217</v>
      </c>
      <c r="B34" s="54">
        <f>B33</f>
        <v>29.659800000000001</v>
      </c>
    </row>
    <row r="35" spans="1:2" ht="31.5" thickTop="1" thickBot="1">
      <c r="A35" s="52" t="s">
        <v>218</v>
      </c>
      <c r="B35" s="54" t="s">
        <v>203</v>
      </c>
    </row>
    <row r="36" spans="1:2" ht="31.5" thickTop="1" thickBot="1">
      <c r="A36" s="52" t="s">
        <v>219</v>
      </c>
      <c r="B36" s="54"/>
    </row>
    <row r="37" spans="1:2" ht="45.75" thickTop="1">
      <c r="A37" s="55" t="s">
        <v>220</v>
      </c>
      <c r="B37" s="65">
        <v>6.80504</v>
      </c>
    </row>
    <row r="38" spans="1:2" ht="30">
      <c r="A38" s="57" t="s">
        <v>221</v>
      </c>
      <c r="B38" s="58">
        <v>6.80504</v>
      </c>
    </row>
    <row r="39" spans="1:2" ht="45.75" thickBot="1">
      <c r="A39" s="61" t="s">
        <v>222</v>
      </c>
      <c r="B39" s="66">
        <v>0</v>
      </c>
    </row>
    <row r="40" spans="1:2" ht="46.5" thickTop="1" thickBot="1">
      <c r="A40" s="52" t="s">
        <v>223</v>
      </c>
      <c r="B40" s="217">
        <v>0</v>
      </c>
    </row>
    <row r="41" spans="1:2" ht="46.5" thickTop="1" thickBot="1">
      <c r="A41" s="52" t="s">
        <v>224</v>
      </c>
      <c r="B41" s="67">
        <f>182.75/1000</f>
        <v>0.18275</v>
      </c>
    </row>
    <row r="42" spans="1:2" ht="31.5" thickTop="1" thickBot="1">
      <c r="A42" s="52" t="s">
        <v>225</v>
      </c>
      <c r="B42" s="67">
        <f>2586.59/1000</f>
        <v>2.5865900000000002</v>
      </c>
    </row>
    <row r="43" spans="1:2" ht="31.5" thickTop="1" thickBot="1">
      <c r="A43" s="52" t="s">
        <v>226</v>
      </c>
      <c r="B43" s="54">
        <v>2</v>
      </c>
    </row>
    <row r="44" spans="1:2" ht="31.5" thickTop="1" thickBot="1">
      <c r="A44" s="52" t="s">
        <v>227</v>
      </c>
      <c r="B44" s="54">
        <v>1</v>
      </c>
    </row>
    <row r="45" spans="1:2" ht="31.5" thickTop="1" thickBot="1">
      <c r="A45" s="52" t="s">
        <v>228</v>
      </c>
      <c r="B45" s="54">
        <v>55</v>
      </c>
    </row>
    <row r="46" spans="1:2" ht="46.5" thickTop="1" thickBot="1">
      <c r="A46" s="52" t="s">
        <v>229</v>
      </c>
      <c r="B46" s="54">
        <v>4</v>
      </c>
    </row>
    <row r="47" spans="1:2" ht="61.5" thickTop="1" thickBot="1">
      <c r="A47" s="52" t="s">
        <v>230</v>
      </c>
      <c r="B47" s="54" t="s">
        <v>203</v>
      </c>
    </row>
    <row r="48" spans="1:2" ht="61.5" thickTop="1" thickBot="1">
      <c r="A48" s="52" t="s">
        <v>231</v>
      </c>
      <c r="B48" s="54">
        <f>348.19/6805.04</f>
        <v>5.1166488367445306E-2</v>
      </c>
    </row>
    <row r="49" spans="1:2" ht="61.5" thickTop="1" thickBot="1">
      <c r="A49" s="52" t="s">
        <v>232</v>
      </c>
      <c r="B49" s="54" t="s">
        <v>203</v>
      </c>
    </row>
    <row r="50" spans="1:2" ht="15.75" thickTop="1">
      <c r="A50" s="10"/>
      <c r="B50" s="44"/>
    </row>
    <row r="51" spans="1:2" ht="40.5" customHeight="1">
      <c r="A51" s="333" t="s">
        <v>233</v>
      </c>
      <c r="B51" s="333"/>
    </row>
    <row r="52" spans="1:2" ht="36" customHeight="1">
      <c r="A52" s="374" t="s">
        <v>234</v>
      </c>
      <c r="B52" s="374"/>
    </row>
    <row r="53" spans="1:2" ht="116.25" customHeight="1">
      <c r="A53" s="375" t="s">
        <v>235</v>
      </c>
      <c r="B53" s="375"/>
    </row>
    <row r="54" spans="1:2" ht="34.5" customHeight="1">
      <c r="A54" s="375" t="s">
        <v>236</v>
      </c>
      <c r="B54" s="375"/>
    </row>
  </sheetData>
  <mergeCells count="5">
    <mergeCell ref="A1:B1"/>
    <mergeCell ref="A51:B51"/>
    <mergeCell ref="A52:B52"/>
    <mergeCell ref="A53:B53"/>
    <mergeCell ref="A54:B54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D10" sqref="D10"/>
    </sheetView>
  </sheetViews>
  <sheetFormatPr defaultRowHeight="15"/>
  <cols>
    <col min="1" max="1" width="37" customWidth="1"/>
    <col min="2" max="2" width="55" customWidth="1"/>
  </cols>
  <sheetData>
    <row r="1" spans="1:2" ht="15.75">
      <c r="A1" s="158"/>
      <c r="B1" s="158"/>
    </row>
    <row r="2" spans="1:2">
      <c r="A2" s="376" t="s">
        <v>438</v>
      </c>
      <c r="B2" s="376"/>
    </row>
    <row r="3" spans="1:2" ht="76.5" customHeight="1">
      <c r="A3" s="376"/>
      <c r="B3" s="376"/>
    </row>
    <row r="4" spans="1:2" ht="75">
      <c r="A4" s="159" t="s">
        <v>13</v>
      </c>
      <c r="B4" s="160" t="s">
        <v>14</v>
      </c>
    </row>
    <row r="5" spans="1:2" ht="15.75">
      <c r="A5" s="159" t="s">
        <v>15</v>
      </c>
      <c r="B5" s="161">
        <v>7453019764</v>
      </c>
    </row>
    <row r="6" spans="1:2" ht="15.75">
      <c r="A6" s="159" t="s">
        <v>16</v>
      </c>
      <c r="B6" s="161">
        <v>745301001</v>
      </c>
    </row>
    <row r="7" spans="1:2" ht="15.75">
      <c r="A7" s="159" t="s">
        <v>55</v>
      </c>
      <c r="B7" s="161" t="s">
        <v>66</v>
      </c>
    </row>
    <row r="8" spans="1:2" ht="15.75">
      <c r="A8" s="158"/>
      <c r="B8" s="158"/>
    </row>
    <row r="9" spans="1:2" ht="15.75">
      <c r="A9" s="162" t="s">
        <v>342</v>
      </c>
      <c r="B9" s="162" t="s">
        <v>59</v>
      </c>
    </row>
    <row r="10" spans="1:2" ht="31.5">
      <c r="A10" s="29" t="s">
        <v>343</v>
      </c>
      <c r="B10" s="163" t="s">
        <v>203</v>
      </c>
    </row>
    <row r="11" spans="1:2" ht="63">
      <c r="A11" s="164" t="s">
        <v>344</v>
      </c>
      <c r="B11" s="159"/>
    </row>
    <row r="12" spans="1:2" ht="47.25">
      <c r="A12" s="164" t="s">
        <v>345</v>
      </c>
      <c r="B12" s="163" t="s">
        <v>203</v>
      </c>
    </row>
    <row r="13" spans="1:2" ht="94.5">
      <c r="A13" s="165" t="s">
        <v>346</v>
      </c>
      <c r="B13" s="159"/>
    </row>
  </sheetData>
  <mergeCells count="1">
    <mergeCell ref="A2:B3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I21" sqref="H21:I21"/>
    </sheetView>
  </sheetViews>
  <sheetFormatPr defaultRowHeight="15"/>
  <cols>
    <col min="1" max="1" width="42" customWidth="1"/>
    <col min="2" max="2" width="13.5703125" customWidth="1"/>
    <col min="3" max="3" width="42.42578125" customWidth="1"/>
  </cols>
  <sheetData>
    <row r="1" spans="1:3" ht="56.25" customHeight="1">
      <c r="A1" s="307" t="s">
        <v>347</v>
      </c>
      <c r="B1" s="307"/>
      <c r="C1" s="307"/>
    </row>
    <row r="2" spans="1:3" ht="15.75" thickBot="1">
      <c r="A2" s="10"/>
      <c r="B2" s="10"/>
      <c r="C2" s="10"/>
    </row>
    <row r="3" spans="1:3">
      <c r="A3" s="378" t="s">
        <v>13</v>
      </c>
      <c r="B3" s="380" t="s">
        <v>14</v>
      </c>
      <c r="C3" s="381"/>
    </row>
    <row r="4" spans="1:3" ht="50.25" customHeight="1" thickBot="1">
      <c r="A4" s="379"/>
      <c r="B4" s="382"/>
      <c r="C4" s="383"/>
    </row>
    <row r="5" spans="1:3" ht="15.75" thickBot="1">
      <c r="A5" s="166" t="s">
        <v>15</v>
      </c>
      <c r="B5" s="377">
        <v>7453019764</v>
      </c>
      <c r="C5" s="377"/>
    </row>
    <row r="6" spans="1:3" ht="15.75" thickBot="1">
      <c r="A6" s="166" t="s">
        <v>16</v>
      </c>
      <c r="B6" s="377">
        <v>745301001</v>
      </c>
      <c r="C6" s="377"/>
    </row>
    <row r="7" spans="1:3" ht="15.75" thickBot="1">
      <c r="A7" s="166" t="s">
        <v>55</v>
      </c>
      <c r="B7" s="377" t="s">
        <v>66</v>
      </c>
      <c r="C7" s="377"/>
    </row>
    <row r="8" spans="1:3" ht="30.75" thickBot="1">
      <c r="A8" s="167" t="s">
        <v>348</v>
      </c>
      <c r="B8" s="377" t="s">
        <v>439</v>
      </c>
      <c r="C8" s="377"/>
    </row>
    <row r="9" spans="1:3" ht="15.75">
      <c r="A9" s="388"/>
      <c r="B9" s="388"/>
      <c r="C9" s="388"/>
    </row>
    <row r="10" spans="1:3" ht="30">
      <c r="A10" s="168" t="s">
        <v>349</v>
      </c>
      <c r="B10" s="389"/>
      <c r="C10" s="390"/>
    </row>
    <row r="11" spans="1:3">
      <c r="A11" s="168" t="s">
        <v>350</v>
      </c>
      <c r="B11" s="389"/>
      <c r="C11" s="390"/>
    </row>
    <row r="12" spans="1:3" ht="30">
      <c r="A12" s="169" t="s">
        <v>351</v>
      </c>
      <c r="B12" s="389"/>
      <c r="C12" s="390"/>
    </row>
    <row r="13" spans="1:3">
      <c r="A13" s="391" t="s">
        <v>352</v>
      </c>
      <c r="B13" s="391"/>
      <c r="C13" s="391"/>
    </row>
    <row r="14" spans="1:3">
      <c r="A14" s="10"/>
      <c r="B14" s="10"/>
      <c r="C14" s="10"/>
    </row>
    <row r="15" spans="1:3" ht="90.75" thickBot="1">
      <c r="A15" s="170" t="s">
        <v>353</v>
      </c>
      <c r="B15" s="171" t="s">
        <v>440</v>
      </c>
      <c r="C15" s="171" t="s">
        <v>354</v>
      </c>
    </row>
    <row r="16" spans="1:3" ht="15.75" thickBot="1">
      <c r="A16" s="172" t="s">
        <v>355</v>
      </c>
      <c r="B16" s="173"/>
      <c r="C16" s="174"/>
    </row>
    <row r="17" spans="1:3">
      <c r="A17" s="175" t="s">
        <v>356</v>
      </c>
      <c r="B17" s="175"/>
      <c r="C17" s="175"/>
    </row>
    <row r="18" spans="1:3">
      <c r="A18" s="176" t="s">
        <v>357</v>
      </c>
      <c r="B18" s="176"/>
      <c r="C18" s="176"/>
    </row>
    <row r="19" spans="1:3">
      <c r="A19" s="176" t="s">
        <v>358</v>
      </c>
      <c r="B19" s="176"/>
      <c r="C19" s="176"/>
    </row>
    <row r="20" spans="1:3">
      <c r="A20" s="10"/>
      <c r="B20" s="10"/>
      <c r="C20" s="10"/>
    </row>
    <row r="21" spans="1:3" ht="52.5" customHeight="1">
      <c r="A21" s="384" t="s">
        <v>359</v>
      </c>
      <c r="B21" s="333"/>
      <c r="C21" s="333"/>
    </row>
    <row r="22" spans="1:3" ht="83.25" customHeight="1">
      <c r="A22" s="385" t="s">
        <v>360</v>
      </c>
      <c r="B22" s="375"/>
      <c r="C22" s="375"/>
    </row>
    <row r="23" spans="1:3" ht="56.25" customHeight="1">
      <c r="A23" s="385" t="s">
        <v>361</v>
      </c>
      <c r="B23" s="375"/>
      <c r="C23" s="375"/>
    </row>
    <row r="24" spans="1:3" ht="43.5" customHeight="1">
      <c r="A24" s="386" t="s">
        <v>362</v>
      </c>
      <c r="B24" s="387"/>
      <c r="C24" s="387"/>
    </row>
  </sheetData>
  <mergeCells count="16">
    <mergeCell ref="A21:C21"/>
    <mergeCell ref="A22:C22"/>
    <mergeCell ref="A23:C23"/>
    <mergeCell ref="A24:C24"/>
    <mergeCell ref="B8:C8"/>
    <mergeCell ref="A9:C9"/>
    <mergeCell ref="B10:C10"/>
    <mergeCell ref="B11:C11"/>
    <mergeCell ref="B12:C12"/>
    <mergeCell ref="A13:C13"/>
    <mergeCell ref="B7:C7"/>
    <mergeCell ref="A1:C1"/>
    <mergeCell ref="A3:A4"/>
    <mergeCell ref="B3:C4"/>
    <mergeCell ref="B5:C5"/>
    <mergeCell ref="B6:C6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topLeftCell="A10" workbookViewId="0">
      <selection activeCell="H16" sqref="H16"/>
    </sheetView>
  </sheetViews>
  <sheetFormatPr defaultRowHeight="15"/>
  <cols>
    <col min="1" max="1" width="6.42578125" customWidth="1"/>
    <col min="2" max="2" width="77" customWidth="1"/>
    <col min="3" max="3" width="27.42578125" customWidth="1"/>
    <col min="4" max="4" width="22" customWidth="1"/>
    <col min="5" max="5" width="31.85546875" customWidth="1"/>
  </cols>
  <sheetData>
    <row r="1" spans="1:5" ht="18.75">
      <c r="A1" s="177"/>
      <c r="B1" s="178"/>
      <c r="C1" s="178"/>
      <c r="D1" s="393" t="s">
        <v>363</v>
      </c>
      <c r="E1" s="394"/>
    </row>
    <row r="2" spans="1:5" ht="15.75">
      <c r="A2" s="177"/>
      <c r="B2" s="395"/>
      <c r="C2" s="395"/>
      <c r="D2" s="395"/>
      <c r="E2" s="395"/>
    </row>
    <row r="3" spans="1:5" ht="52.5" customHeight="1">
      <c r="A3" s="177"/>
      <c r="B3" s="396" t="s">
        <v>364</v>
      </c>
      <c r="C3" s="396"/>
      <c r="D3" s="396"/>
      <c r="E3" s="396"/>
    </row>
    <row r="4" spans="1:5" ht="15.75">
      <c r="A4" s="177"/>
      <c r="B4" s="179"/>
      <c r="C4" s="179"/>
      <c r="D4" s="179"/>
      <c r="E4" s="179"/>
    </row>
    <row r="5" spans="1:5" ht="63.75" customHeight="1">
      <c r="A5" s="177"/>
      <c r="B5" s="180" t="s">
        <v>13</v>
      </c>
      <c r="C5" s="339" t="s">
        <v>365</v>
      </c>
      <c r="D5" s="340"/>
      <c r="E5" s="349"/>
    </row>
    <row r="6" spans="1:5" ht="15.75">
      <c r="A6" s="177"/>
      <c r="B6" s="180" t="s">
        <v>15</v>
      </c>
      <c r="C6" s="392">
        <v>7453019764</v>
      </c>
      <c r="D6" s="392"/>
      <c r="E6" s="392"/>
    </row>
    <row r="7" spans="1:5" ht="15.75">
      <c r="A7" s="177"/>
      <c r="B7" s="180" t="s">
        <v>16</v>
      </c>
      <c r="C7" s="392">
        <v>745301001</v>
      </c>
      <c r="D7" s="392"/>
      <c r="E7" s="392"/>
    </row>
    <row r="8" spans="1:5" ht="15.75">
      <c r="A8" s="177"/>
      <c r="B8" s="180" t="s">
        <v>55</v>
      </c>
      <c r="C8" s="392" t="s">
        <v>366</v>
      </c>
      <c r="D8" s="392"/>
      <c r="E8" s="392"/>
    </row>
    <row r="9" spans="1:5" ht="15.75">
      <c r="A9" s="177"/>
      <c r="B9" s="181"/>
      <c r="C9" s="182"/>
      <c r="D9" s="182"/>
      <c r="E9" s="182"/>
    </row>
    <row r="10" spans="1:5" ht="15.75">
      <c r="A10" s="177"/>
      <c r="B10" s="181"/>
      <c r="C10" s="182"/>
      <c r="D10" s="182"/>
      <c r="E10" s="182"/>
    </row>
    <row r="11" spans="1:5">
      <c r="A11" s="397" t="s">
        <v>77</v>
      </c>
      <c r="B11" s="397" t="s">
        <v>367</v>
      </c>
      <c r="C11" s="397" t="s">
        <v>368</v>
      </c>
      <c r="D11" s="397" t="s">
        <v>369</v>
      </c>
      <c r="E11" s="397" t="s">
        <v>370</v>
      </c>
    </row>
    <row r="12" spans="1:5" ht="55.5" customHeight="1">
      <c r="A12" s="397"/>
      <c r="B12" s="397"/>
      <c r="C12" s="397"/>
      <c r="D12" s="397"/>
      <c r="E12" s="397"/>
    </row>
    <row r="13" spans="1:5" ht="15.75">
      <c r="A13" s="183">
        <v>1</v>
      </c>
      <c r="B13" s="184" t="s">
        <v>371</v>
      </c>
      <c r="C13" s="398" t="s">
        <v>441</v>
      </c>
      <c r="D13" s="398"/>
      <c r="E13" s="398"/>
    </row>
    <row r="14" spans="1:5" ht="15.75">
      <c r="A14" s="163">
        <v>2</v>
      </c>
      <c r="B14" s="185" t="s">
        <v>372</v>
      </c>
      <c r="C14" s="186"/>
      <c r="D14" s="186"/>
      <c r="E14" s="186"/>
    </row>
    <row r="15" spans="1:5" ht="15.75">
      <c r="A15" s="163">
        <v>3</v>
      </c>
      <c r="B15" s="185" t="s">
        <v>373</v>
      </c>
      <c r="C15" s="187"/>
      <c r="D15" s="188"/>
      <c r="E15" s="162"/>
    </row>
    <row r="16" spans="1:5" ht="15.75">
      <c r="A16" s="163">
        <v>4</v>
      </c>
      <c r="B16" s="185" t="s">
        <v>374</v>
      </c>
      <c r="C16" s="187"/>
      <c r="D16" s="187"/>
      <c r="E16" s="162"/>
    </row>
    <row r="17" spans="1:5" ht="15.75">
      <c r="A17" s="163">
        <v>5</v>
      </c>
      <c r="B17" s="189" t="s">
        <v>375</v>
      </c>
      <c r="C17" s="190"/>
      <c r="D17" s="190"/>
      <c r="E17" s="191"/>
    </row>
    <row r="18" spans="1:5" ht="15.75">
      <c r="A18" s="163">
        <v>6</v>
      </c>
      <c r="B18" s="192" t="s">
        <v>376</v>
      </c>
      <c r="C18" s="187"/>
      <c r="D18" s="193"/>
      <c r="E18" s="162"/>
    </row>
    <row r="19" spans="1:5" ht="15.75">
      <c r="A19" s="163">
        <v>7</v>
      </c>
      <c r="B19" s="185" t="s">
        <v>377</v>
      </c>
      <c r="C19" s="187"/>
      <c r="D19" s="194"/>
      <c r="E19" s="162"/>
    </row>
    <row r="20" spans="1:5" ht="15.75">
      <c r="A20" s="163">
        <v>8</v>
      </c>
      <c r="B20" s="195" t="s">
        <v>378</v>
      </c>
      <c r="C20" s="187"/>
      <c r="D20" s="187"/>
      <c r="E20" s="162"/>
    </row>
    <row r="21" spans="1:5" ht="15.75">
      <c r="A21" s="163">
        <v>9</v>
      </c>
      <c r="B21" s="195" t="s">
        <v>379</v>
      </c>
      <c r="C21" s="187"/>
      <c r="D21" s="196"/>
      <c r="E21" s="162"/>
    </row>
    <row r="22" spans="1:5" ht="15.75">
      <c r="A22" s="163">
        <v>10</v>
      </c>
      <c r="B22" s="185" t="s">
        <v>380</v>
      </c>
      <c r="C22" s="187"/>
      <c r="D22" s="188"/>
      <c r="E22" s="162"/>
    </row>
    <row r="23" spans="1:5" ht="15.75">
      <c r="A23" s="163">
        <v>11</v>
      </c>
      <c r="B23" s="185" t="s">
        <v>381</v>
      </c>
      <c r="C23" s="187"/>
      <c r="D23" s="197"/>
      <c r="E23" s="162"/>
    </row>
    <row r="24" spans="1:5" ht="31.5">
      <c r="A24" s="163">
        <v>12</v>
      </c>
      <c r="B24" s="185" t="s">
        <v>382</v>
      </c>
      <c r="C24" s="187"/>
      <c r="D24" s="197"/>
      <c r="E24" s="162"/>
    </row>
    <row r="25" spans="1:5" ht="15.75">
      <c r="A25" s="163">
        <v>12</v>
      </c>
      <c r="B25" s="185" t="s">
        <v>383</v>
      </c>
      <c r="C25" s="187"/>
      <c r="D25" s="197"/>
      <c r="E25" s="162"/>
    </row>
    <row r="26" spans="1:5" ht="15.75">
      <c r="A26" s="163">
        <v>13</v>
      </c>
      <c r="B26" s="185" t="s">
        <v>384</v>
      </c>
      <c r="C26" s="187"/>
      <c r="D26" s="197"/>
      <c r="E26" s="162"/>
    </row>
    <row r="27" spans="1:5" ht="15.75">
      <c r="A27" s="163">
        <v>14</v>
      </c>
      <c r="B27" s="185" t="s">
        <v>385</v>
      </c>
      <c r="C27" s="187"/>
      <c r="D27" s="197"/>
      <c r="E27" s="162"/>
    </row>
    <row r="28" spans="1:5" ht="15.75">
      <c r="A28" s="163">
        <v>15</v>
      </c>
      <c r="B28" s="185" t="s">
        <v>386</v>
      </c>
      <c r="C28" s="187"/>
      <c r="D28" s="197"/>
      <c r="E28" s="162"/>
    </row>
    <row r="29" spans="1:5" ht="15.75">
      <c r="A29" s="163">
        <v>16</v>
      </c>
      <c r="B29" s="185" t="s">
        <v>387</v>
      </c>
      <c r="C29" s="187"/>
      <c r="D29" s="197"/>
      <c r="E29" s="162"/>
    </row>
    <row r="30" spans="1:5" ht="15.75">
      <c r="A30" s="163">
        <v>17</v>
      </c>
      <c r="B30" s="185" t="s">
        <v>388</v>
      </c>
      <c r="C30" s="187"/>
      <c r="D30" s="197"/>
      <c r="E30" s="162"/>
    </row>
    <row r="31" spans="1:5" ht="15.75">
      <c r="A31" s="163">
        <v>18</v>
      </c>
      <c r="B31" s="185" t="s">
        <v>389</v>
      </c>
      <c r="C31" s="187"/>
      <c r="D31" s="197"/>
      <c r="E31" s="162"/>
    </row>
    <row r="32" spans="1:5" ht="15.75">
      <c r="A32" s="177"/>
      <c r="B32" s="198"/>
      <c r="C32" s="199"/>
      <c r="D32" s="200"/>
      <c r="E32" s="201"/>
    </row>
    <row r="33" spans="1:5" ht="15.75">
      <c r="A33" s="177"/>
      <c r="B33" s="202" t="s">
        <v>390</v>
      </c>
      <c r="C33" s="199"/>
      <c r="D33" s="200"/>
      <c r="E33" s="201"/>
    </row>
    <row r="34" spans="1:5" ht="33.75" customHeight="1">
      <c r="A34" s="177"/>
      <c r="B34" s="399" t="s">
        <v>391</v>
      </c>
      <c r="C34" s="399"/>
      <c r="D34" s="399"/>
      <c r="E34" s="399"/>
    </row>
    <row r="35" spans="1:5" ht="45.75" customHeight="1">
      <c r="A35" s="177"/>
      <c r="B35" s="399" t="s">
        <v>392</v>
      </c>
      <c r="C35" s="399"/>
      <c r="D35" s="399"/>
      <c r="E35" s="399"/>
    </row>
    <row r="36" spans="1:5" ht="36.75" customHeight="1">
      <c r="A36" s="177"/>
      <c r="B36" s="399" t="s">
        <v>393</v>
      </c>
      <c r="C36" s="399"/>
      <c r="D36" s="399"/>
      <c r="E36" s="399"/>
    </row>
  </sheetData>
  <mergeCells count="16">
    <mergeCell ref="C13:E13"/>
    <mergeCell ref="B34:E34"/>
    <mergeCell ref="B35:E35"/>
    <mergeCell ref="B36:E36"/>
    <mergeCell ref="C8:E8"/>
    <mergeCell ref="A11:A12"/>
    <mergeCell ref="B11:B12"/>
    <mergeCell ref="C11:C12"/>
    <mergeCell ref="D11:D12"/>
    <mergeCell ref="E11:E12"/>
    <mergeCell ref="C7:E7"/>
    <mergeCell ref="D1:E1"/>
    <mergeCell ref="B2:E2"/>
    <mergeCell ref="B3:E3"/>
    <mergeCell ref="C5:E5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Титульный</vt:lpstr>
      <vt:lpstr>Форма 1</vt:lpstr>
      <vt:lpstr>Форма 2</vt:lpstr>
      <vt:lpstr>Форма 3</vt:lpstr>
      <vt:lpstr>Форма 4</vt:lpstr>
      <vt:lpstr>Форма 5</vt:lpstr>
      <vt:lpstr>Форма 6</vt:lpstr>
      <vt:lpstr>Форма 7</vt:lpstr>
      <vt:lpstr>Форма 7-2</vt:lpstr>
      <vt:lpstr>Форма 7-3</vt:lpstr>
      <vt:lpstr>Форма 8</vt:lpstr>
      <vt:lpstr>Форма 9</vt:lpstr>
      <vt:lpstr>Форма 10</vt:lpstr>
      <vt:lpstr>Форма потребления топлива</vt:lpstr>
      <vt:lpstr>Расчет электроэнергии</vt:lpstr>
      <vt:lpstr>Расчет зароботной платы</vt:lpstr>
      <vt:lpstr>Расчет услуг произв. хар-ра</vt:lpstr>
      <vt:lpstr>Расчет выручки</vt:lpstr>
    </vt:vector>
  </TitlesOfParts>
  <Company>Южно-Уральский государственный университет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Песков</dc:creator>
  <cp:lastModifiedBy>peskovma</cp:lastModifiedBy>
  <cp:lastPrinted>2021-02-16T10:08:37Z</cp:lastPrinted>
  <dcterms:created xsi:type="dcterms:W3CDTF">2019-01-24T04:08:46Z</dcterms:created>
  <dcterms:modified xsi:type="dcterms:W3CDTF">2021-03-15T06:52:08Z</dcterms:modified>
</cp:coreProperties>
</file>